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c49\AC\Temp\"/>
    </mc:Choice>
  </mc:AlternateContent>
  <xr:revisionPtr revIDLastSave="0" documentId="8_{25A0711A-8A15-4DE9-931B-BC50ECF97E5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ummary" sheetId="4" r:id="rId1"/>
    <sheet name="2021 data" sheetId="2" r:id="rId2"/>
    <sheet name="2021 V 2019 changes" sheetId="14" r:id="rId3"/>
    <sheet name="2020 data" sheetId="16" r:id="rId4"/>
    <sheet name="2019 data" sheetId="13" r:id="rId5"/>
    <sheet name="2018 data" sheetId="12" r:id="rId6"/>
    <sheet name="2017 data" sheetId="11" r:id="rId7"/>
    <sheet name="2016 data" sheetId="10" r:id="rId8"/>
    <sheet name="2015 data" sheetId="9" r:id="rId9"/>
    <sheet name="2014 data" sheetId="8" r:id="rId10"/>
    <sheet name="2013 data" sheetId="7" r:id="rId11"/>
    <sheet name="2012 data" sheetId="6" r:id="rId12"/>
    <sheet name="2011 Revised day visit data" sheetId="5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4" l="1"/>
  <c r="F21" i="4"/>
  <c r="B115" i="4"/>
  <c r="C14" i="14"/>
  <c r="C12" i="14"/>
  <c r="D12" i="14"/>
  <c r="C13" i="14"/>
  <c r="D13" i="14"/>
  <c r="F57" i="4"/>
  <c r="D99" i="4"/>
  <c r="E99" i="4"/>
  <c r="F58" i="4"/>
  <c r="D100" i="4"/>
  <c r="F59" i="4"/>
  <c r="D101" i="4"/>
  <c r="F60" i="4"/>
  <c r="D57" i="4"/>
  <c r="D58" i="4"/>
  <c r="D59" i="4"/>
  <c r="D60" i="4"/>
  <c r="B57" i="4"/>
  <c r="B99" i="4"/>
  <c r="B58" i="4"/>
  <c r="B59" i="4"/>
  <c r="B101" i="4"/>
  <c r="B60" i="4"/>
  <c r="B102" i="4"/>
  <c r="H144" i="14"/>
  <c r="G144" i="14"/>
  <c r="F144" i="14"/>
  <c r="H143" i="14"/>
  <c r="G143" i="14"/>
  <c r="F143" i="14"/>
  <c r="H142" i="14"/>
  <c r="G142" i="14"/>
  <c r="F142" i="14"/>
  <c r="H141" i="14"/>
  <c r="G141" i="14"/>
  <c r="F141" i="14"/>
  <c r="F136" i="14"/>
  <c r="G136" i="14"/>
  <c r="H136" i="14"/>
  <c r="F137" i="14"/>
  <c r="G137" i="14"/>
  <c r="H137" i="14"/>
  <c r="F138" i="14"/>
  <c r="G138" i="14"/>
  <c r="H138" i="14"/>
  <c r="H135" i="14"/>
  <c r="G135" i="14"/>
  <c r="F135" i="14"/>
  <c r="H130" i="14"/>
  <c r="G130" i="14"/>
  <c r="F130" i="14"/>
  <c r="H129" i="14"/>
  <c r="G129" i="14"/>
  <c r="F129" i="14"/>
  <c r="F126" i="14"/>
  <c r="G126" i="14"/>
  <c r="H126" i="14"/>
  <c r="H125" i="14"/>
  <c r="G125" i="14"/>
  <c r="F125" i="14"/>
  <c r="D144" i="14"/>
  <c r="C144" i="14"/>
  <c r="B144" i="14"/>
  <c r="D143" i="14"/>
  <c r="C143" i="14"/>
  <c r="B143" i="14"/>
  <c r="D142" i="14"/>
  <c r="C142" i="14"/>
  <c r="B142" i="14"/>
  <c r="D141" i="14"/>
  <c r="C141" i="14"/>
  <c r="B141" i="14"/>
  <c r="B136" i="14"/>
  <c r="C136" i="14"/>
  <c r="D136" i="14"/>
  <c r="B137" i="14"/>
  <c r="C137" i="14"/>
  <c r="D137" i="14"/>
  <c r="B138" i="14"/>
  <c r="C138" i="14"/>
  <c r="D138" i="14"/>
  <c r="D135" i="14"/>
  <c r="C135" i="14"/>
  <c r="B135" i="14"/>
  <c r="D130" i="14"/>
  <c r="C130" i="14"/>
  <c r="B130" i="14"/>
  <c r="D129" i="14"/>
  <c r="C129" i="14"/>
  <c r="B129" i="14"/>
  <c r="B126" i="14"/>
  <c r="C126" i="14"/>
  <c r="D126" i="14"/>
  <c r="D125" i="14"/>
  <c r="C125" i="14"/>
  <c r="B125" i="14"/>
  <c r="H120" i="14"/>
  <c r="G120" i="14"/>
  <c r="F120" i="14"/>
  <c r="H119" i="14"/>
  <c r="G119" i="14"/>
  <c r="F119" i="14"/>
  <c r="H118" i="14"/>
  <c r="G118" i="14"/>
  <c r="F118" i="14"/>
  <c r="H117" i="14"/>
  <c r="G117" i="14"/>
  <c r="F117" i="14"/>
  <c r="H116" i="14"/>
  <c r="G116" i="14"/>
  <c r="F116" i="14"/>
  <c r="H115" i="14"/>
  <c r="G115" i="14"/>
  <c r="F115" i="14"/>
  <c r="H114" i="14"/>
  <c r="G114" i="14"/>
  <c r="F114" i="14"/>
  <c r="F105" i="14"/>
  <c r="G105" i="14"/>
  <c r="H105" i="14"/>
  <c r="F106" i="14"/>
  <c r="G106" i="14"/>
  <c r="H106" i="14"/>
  <c r="F107" i="14"/>
  <c r="G107" i="14"/>
  <c r="H107" i="14"/>
  <c r="F108" i="14"/>
  <c r="G108" i="14"/>
  <c r="H108" i="14"/>
  <c r="F109" i="14"/>
  <c r="G109" i="14"/>
  <c r="H109" i="14"/>
  <c r="F110" i="14"/>
  <c r="G110" i="14"/>
  <c r="H110" i="14"/>
  <c r="H104" i="14"/>
  <c r="G104" i="14"/>
  <c r="F104" i="14"/>
  <c r="D120" i="14"/>
  <c r="C120" i="14"/>
  <c r="B120" i="14"/>
  <c r="D119" i="14"/>
  <c r="B119" i="14"/>
  <c r="D118" i="14"/>
  <c r="C118" i="14"/>
  <c r="B118" i="14"/>
  <c r="D117" i="14"/>
  <c r="C117" i="14"/>
  <c r="B117" i="14"/>
  <c r="D116" i="14"/>
  <c r="C116" i="14"/>
  <c r="B116" i="14"/>
  <c r="D115" i="14"/>
  <c r="C115" i="14"/>
  <c r="B115" i="14"/>
  <c r="D114" i="14"/>
  <c r="C114" i="14"/>
  <c r="B114" i="14"/>
  <c r="B105" i="14"/>
  <c r="C105" i="14"/>
  <c r="D105" i="14"/>
  <c r="B106" i="14"/>
  <c r="C106" i="14"/>
  <c r="D106" i="14"/>
  <c r="B107" i="14"/>
  <c r="C107" i="14"/>
  <c r="D107" i="14"/>
  <c r="B108" i="14"/>
  <c r="C108" i="14"/>
  <c r="D108" i="14"/>
  <c r="B109" i="14"/>
  <c r="D109" i="14"/>
  <c r="B110" i="14"/>
  <c r="C110" i="14"/>
  <c r="D110" i="14"/>
  <c r="D104" i="14"/>
  <c r="C104" i="14"/>
  <c r="B104" i="14"/>
  <c r="F96" i="14"/>
  <c r="G96" i="14"/>
  <c r="H96" i="14"/>
  <c r="F97" i="14"/>
  <c r="G97" i="14"/>
  <c r="H97" i="14"/>
  <c r="H95" i="14"/>
  <c r="G95" i="14"/>
  <c r="F95" i="14"/>
  <c r="B96" i="14"/>
  <c r="C96" i="14"/>
  <c r="D96" i="14"/>
  <c r="B97" i="14"/>
  <c r="C97" i="14"/>
  <c r="D97" i="14"/>
  <c r="D95" i="14"/>
  <c r="C95" i="14"/>
  <c r="B90" i="14"/>
  <c r="D90" i="14"/>
  <c r="B91" i="14"/>
  <c r="C91" i="14"/>
  <c r="D91" i="14"/>
  <c r="D89" i="14"/>
  <c r="C89" i="14"/>
  <c r="B89" i="14"/>
  <c r="B95" i="14"/>
  <c r="H83" i="14"/>
  <c r="H82" i="14"/>
  <c r="G83" i="14"/>
  <c r="G82" i="14"/>
  <c r="F83" i="14"/>
  <c r="F82" i="14"/>
  <c r="F78" i="14"/>
  <c r="G78" i="14"/>
  <c r="H78" i="14"/>
  <c r="F79" i="14"/>
  <c r="G79" i="14"/>
  <c r="H79" i="14"/>
  <c r="F80" i="14"/>
  <c r="G80" i="14"/>
  <c r="H80" i="14"/>
  <c r="F81" i="14"/>
  <c r="G81" i="14"/>
  <c r="H81" i="14"/>
  <c r="H77" i="14"/>
  <c r="G77" i="14"/>
  <c r="F77" i="14"/>
  <c r="B78" i="14"/>
  <c r="C78" i="14"/>
  <c r="D78" i="14"/>
  <c r="B79" i="14"/>
  <c r="C79" i="14"/>
  <c r="D79" i="14"/>
  <c r="B80" i="14"/>
  <c r="C80" i="14"/>
  <c r="D80" i="14"/>
  <c r="B81" i="14"/>
  <c r="C81" i="14"/>
  <c r="D81" i="14"/>
  <c r="B83" i="14"/>
  <c r="D83" i="14"/>
  <c r="B85" i="14"/>
  <c r="C85" i="14"/>
  <c r="D85" i="14"/>
  <c r="D77" i="14"/>
  <c r="C77" i="14"/>
  <c r="B77" i="14"/>
  <c r="C69" i="14"/>
  <c r="E69" i="14"/>
  <c r="F69" i="14"/>
  <c r="B69" i="14"/>
  <c r="C64" i="14"/>
  <c r="D64" i="14"/>
  <c r="E64" i="14"/>
  <c r="F64" i="14"/>
  <c r="G64" i="14"/>
  <c r="B64" i="14"/>
  <c r="C62" i="14"/>
  <c r="D62" i="14"/>
  <c r="E62" i="14"/>
  <c r="F62" i="14"/>
  <c r="G62" i="14"/>
  <c r="B59" i="14"/>
  <c r="C59" i="14"/>
  <c r="D59" i="14"/>
  <c r="E59" i="14"/>
  <c r="F59" i="14"/>
  <c r="G59" i="14"/>
  <c r="B60" i="14"/>
  <c r="C60" i="14"/>
  <c r="D60" i="14"/>
  <c r="E60" i="14"/>
  <c r="F60" i="14"/>
  <c r="G60" i="14"/>
  <c r="C58" i="14"/>
  <c r="D58" i="14"/>
  <c r="E58" i="14"/>
  <c r="F58" i="14"/>
  <c r="G58" i="14"/>
  <c r="B58" i="14"/>
  <c r="C50" i="14"/>
  <c r="C51" i="14"/>
  <c r="C52" i="14"/>
  <c r="C53" i="14"/>
  <c r="B51" i="14"/>
  <c r="B52" i="14"/>
  <c r="B53" i="14"/>
  <c r="B50" i="14"/>
  <c r="D46" i="14"/>
  <c r="C46" i="14"/>
  <c r="B46" i="14"/>
  <c r="D45" i="14"/>
  <c r="C45" i="14"/>
  <c r="B45" i="14"/>
  <c r="D44" i="14"/>
  <c r="C44" i="14"/>
  <c r="B44" i="14"/>
  <c r="D43" i="14"/>
  <c r="B43" i="14"/>
  <c r="D42" i="14"/>
  <c r="C42" i="14"/>
  <c r="B42" i="14"/>
  <c r="D41" i="14"/>
  <c r="C41" i="14"/>
  <c r="D40" i="14"/>
  <c r="C40" i="14"/>
  <c r="B40" i="14"/>
  <c r="D39" i="14"/>
  <c r="C39" i="14"/>
  <c r="B39" i="14"/>
  <c r="D38" i="14"/>
  <c r="C38" i="14"/>
  <c r="B38" i="14"/>
  <c r="D37" i="14"/>
  <c r="C37" i="14"/>
  <c r="B37" i="14"/>
  <c r="D36" i="14"/>
  <c r="C36" i="14"/>
  <c r="B36" i="14"/>
  <c r="D32" i="14"/>
  <c r="C32" i="14"/>
  <c r="B32" i="14"/>
  <c r="D31" i="14"/>
  <c r="C31" i="14"/>
  <c r="B31" i="14"/>
  <c r="D30" i="14"/>
  <c r="C30" i="14"/>
  <c r="B30" i="14"/>
  <c r="D29" i="14"/>
  <c r="B29" i="14"/>
  <c r="D28" i="14"/>
  <c r="C28" i="14"/>
  <c r="B28" i="14"/>
  <c r="D27" i="14"/>
  <c r="C27" i="14"/>
  <c r="D26" i="14"/>
  <c r="C26" i="14"/>
  <c r="B26" i="14"/>
  <c r="D25" i="14"/>
  <c r="C25" i="14"/>
  <c r="B25" i="14"/>
  <c r="D24" i="14"/>
  <c r="C24" i="14"/>
  <c r="B24" i="14"/>
  <c r="D23" i="14"/>
  <c r="C23" i="14"/>
  <c r="B23" i="14"/>
  <c r="D22" i="14"/>
  <c r="C22" i="14"/>
  <c r="B22" i="14"/>
  <c r="C9" i="14"/>
  <c r="D9" i="14"/>
  <c r="C10" i="14"/>
  <c r="D10" i="14"/>
  <c r="C11" i="14"/>
  <c r="D11" i="14"/>
  <c r="D14" i="14"/>
  <c r="D15" i="14"/>
  <c r="C16" i="14"/>
  <c r="D16" i="14"/>
  <c r="C17" i="14"/>
  <c r="D17" i="14"/>
  <c r="C18" i="14"/>
  <c r="D18" i="14"/>
  <c r="D8" i="14"/>
  <c r="C8" i="14"/>
  <c r="B9" i="14"/>
  <c r="B10" i="14"/>
  <c r="B11" i="14"/>
  <c r="B14" i="14"/>
  <c r="B15" i="14"/>
  <c r="B16" i="14"/>
  <c r="B17" i="14"/>
  <c r="B18" i="14"/>
  <c r="B8" i="14"/>
  <c r="A2" i="14"/>
  <c r="A1" i="14"/>
  <c r="B122" i="4"/>
  <c r="B120" i="4"/>
  <c r="B118" i="4"/>
  <c r="B116" i="4"/>
  <c r="B114" i="4"/>
  <c r="B112" i="4"/>
  <c r="B111" i="4"/>
  <c r="B110" i="4"/>
  <c r="B108" i="4"/>
  <c r="D83" i="4"/>
  <c r="E83" i="4"/>
  <c r="B83" i="4"/>
  <c r="C83" i="4"/>
  <c r="A20" i="4"/>
  <c r="A41" i="4"/>
  <c r="A63" i="4"/>
  <c r="A89" i="4"/>
  <c r="A90" i="4"/>
  <c r="A91" i="4"/>
  <c r="A92" i="4"/>
  <c r="A93" i="4"/>
  <c r="A94" i="4"/>
  <c r="A95" i="4"/>
  <c r="A96" i="4"/>
  <c r="A97" i="4"/>
  <c r="A98" i="4"/>
  <c r="A88" i="4"/>
  <c r="F56" i="4"/>
  <c r="D98" i="4"/>
  <c r="F55" i="4"/>
  <c r="F54" i="4"/>
  <c r="F53" i="4"/>
  <c r="D95" i="4"/>
  <c r="F52" i="4"/>
  <c r="D94" i="4"/>
  <c r="F51" i="4"/>
  <c r="D93" i="4"/>
  <c r="F50" i="4"/>
  <c r="F49" i="4"/>
  <c r="D91" i="4"/>
  <c r="F48" i="4"/>
  <c r="D90" i="4"/>
  <c r="F47" i="4"/>
  <c r="D89" i="4"/>
  <c r="F46" i="4"/>
  <c r="D88" i="4"/>
  <c r="D56" i="4"/>
  <c r="D55" i="4"/>
  <c r="E55" i="4"/>
  <c r="D54" i="4"/>
  <c r="D53" i="4"/>
  <c r="D52" i="4"/>
  <c r="D51" i="4"/>
  <c r="D50" i="4"/>
  <c r="D49" i="4"/>
  <c r="D48" i="4"/>
  <c r="D47" i="4"/>
  <c r="D46" i="4"/>
  <c r="B47" i="4"/>
  <c r="B89" i="4"/>
  <c r="B48" i="4"/>
  <c r="B90" i="4"/>
  <c r="B49" i="4"/>
  <c r="B91" i="4"/>
  <c r="B50" i="4"/>
  <c r="B51" i="4"/>
  <c r="B52" i="4"/>
  <c r="B94" i="4"/>
  <c r="B53" i="4"/>
  <c r="B95" i="4"/>
  <c r="C96" i="4"/>
  <c r="B54" i="4"/>
  <c r="B55" i="4"/>
  <c r="C55" i="4"/>
  <c r="B56" i="4"/>
  <c r="B46" i="4"/>
  <c r="B88" i="4"/>
  <c r="A56" i="4"/>
  <c r="A47" i="4"/>
  <c r="A48" i="4"/>
  <c r="A49" i="4"/>
  <c r="A50" i="4"/>
  <c r="A51" i="4"/>
  <c r="A52" i="4"/>
  <c r="A53" i="4"/>
  <c r="A54" i="4"/>
  <c r="A55" i="4"/>
  <c r="A46" i="4"/>
  <c r="F41" i="4"/>
  <c r="F42" i="4"/>
  <c r="D41" i="4"/>
  <c r="E41" i="4"/>
  <c r="B41" i="4"/>
  <c r="C41" i="4"/>
  <c r="F20" i="4"/>
  <c r="G20" i="4"/>
  <c r="D20" i="4"/>
  <c r="D21" i="4"/>
  <c r="B20" i="4"/>
  <c r="C20" i="4"/>
  <c r="A1" i="4"/>
  <c r="B97" i="4"/>
  <c r="C59" i="4"/>
  <c r="C48" i="4"/>
  <c r="G48" i="4"/>
  <c r="B96" i="4"/>
  <c r="D102" i="4"/>
  <c r="E20" i="4"/>
  <c r="B84" i="4"/>
  <c r="D84" i="4"/>
  <c r="B42" i="4"/>
  <c r="D42" i="4"/>
  <c r="B21" i="4"/>
  <c r="B133" i="4"/>
  <c r="E49" i="4"/>
  <c r="E56" i="4"/>
  <c r="E60" i="4"/>
  <c r="G54" i="4"/>
  <c r="E59" i="4"/>
  <c r="E51" i="4"/>
  <c r="B126" i="4"/>
  <c r="C50" i="4"/>
  <c r="G53" i="4"/>
  <c r="C57" i="4"/>
  <c r="E89" i="4"/>
  <c r="C53" i="4"/>
  <c r="B127" i="4"/>
  <c r="E52" i="4"/>
  <c r="G55" i="4"/>
  <c r="C54" i="4"/>
  <c r="C49" i="4"/>
  <c r="G50" i="4"/>
  <c r="E102" i="4"/>
  <c r="C95" i="4"/>
  <c r="G52" i="4"/>
  <c r="C58" i="4"/>
  <c r="A83" i="4"/>
  <c r="A104" i="4"/>
  <c r="B107" i="4"/>
  <c r="A62" i="4"/>
  <c r="C91" i="4"/>
  <c r="E48" i="4"/>
  <c r="B131" i="4"/>
  <c r="C97" i="4"/>
  <c r="G57" i="4"/>
  <c r="B136" i="4"/>
  <c r="E50" i="4"/>
  <c r="G47" i="4"/>
  <c r="E94" i="4"/>
  <c r="C102" i="4"/>
  <c r="B100" i="4"/>
  <c r="C101" i="4"/>
  <c r="B132" i="4"/>
  <c r="E58" i="4"/>
  <c r="B92" i="4"/>
  <c r="C92" i="4"/>
  <c r="G56" i="4"/>
  <c r="E54" i="4"/>
  <c r="E90" i="4"/>
  <c r="D97" i="4"/>
  <c r="G60" i="4"/>
  <c r="E47" i="4"/>
  <c r="C51" i="4"/>
  <c r="C90" i="4"/>
  <c r="C89" i="4"/>
  <c r="E91" i="4"/>
  <c r="E95" i="4"/>
  <c r="C100" i="4"/>
  <c r="E100" i="4"/>
  <c r="E101" i="4"/>
  <c r="B93" i="4"/>
  <c r="E53" i="4"/>
  <c r="F62" i="4"/>
  <c r="G51" i="4"/>
  <c r="D96" i="4"/>
  <c r="E96" i="4"/>
  <c r="G59" i="4"/>
  <c r="C60" i="4"/>
  <c r="C52" i="4"/>
  <c r="B62" i="4"/>
  <c r="D92" i="4"/>
  <c r="E92" i="4"/>
  <c r="C47" i="4"/>
  <c r="B128" i="4"/>
  <c r="D62" i="4"/>
  <c r="B98" i="4"/>
  <c r="C98" i="4"/>
  <c r="G49" i="4"/>
  <c r="G58" i="4"/>
  <c r="C56" i="4"/>
  <c r="E57" i="4"/>
  <c r="D63" i="4"/>
  <c r="E62" i="4"/>
  <c r="G62" i="4"/>
  <c r="F63" i="4"/>
  <c r="B63" i="4"/>
  <c r="C62" i="4"/>
  <c r="E97" i="4"/>
  <c r="E98" i="4"/>
  <c r="D104" i="4"/>
  <c r="B104" i="4"/>
  <c r="E93" i="4"/>
  <c r="C94" i="4"/>
  <c r="C93" i="4"/>
  <c r="C99" i="4"/>
  <c r="C104" i="4"/>
  <c r="B105" i="4"/>
  <c r="E104" i="4"/>
  <c r="D105" i="4"/>
</calcChain>
</file>

<file path=xl/sharedStrings.xml><?xml version="1.0" encoding="utf-8"?>
<sst xmlns="http://schemas.openxmlformats.org/spreadsheetml/2006/main" count="3425" uniqueCount="232">
  <si>
    <t>UK</t>
  </si>
  <si>
    <t>Year</t>
  </si>
  <si>
    <t>Trips</t>
  </si>
  <si>
    <t>Year on year change</t>
  </si>
  <si>
    <t>Nights</t>
  </si>
  <si>
    <t>Spend</t>
  </si>
  <si>
    <t>3 year rolling average</t>
  </si>
  <si>
    <t>OVERSEAS</t>
  </si>
  <si>
    <t>COMBINED STAYING VISITS</t>
  </si>
  <si>
    <t>DAY VISITS</t>
  </si>
  <si>
    <t>METHODOLOGY CHANGE IN THIS YEAR - NOT COMPARABLE WITH PREVIOUS YEARS</t>
  </si>
  <si>
    <t>COMBINED DAY AND STAYING TRIPS</t>
  </si>
  <si>
    <t>KEY POINTS SUMMARY</t>
  </si>
  <si>
    <t>NOTES</t>
  </si>
  <si>
    <t>TOTAL VALUE OF TOURISM</t>
  </si>
  <si>
    <t>Staying plus day visitor spend plus other tourism related spend</t>
  </si>
  <si>
    <t>TOTAL EMPLOYMENT (ACTUAL)</t>
  </si>
  <si>
    <t>Estimated actual jobs regardless of whether full or part time.</t>
  </si>
  <si>
    <t>DIRECT EMPLOYMENT (ACTUAL)</t>
  </si>
  <si>
    <t>INDIRECT/INDUCED EMPLOYMENT (ACTUAL)</t>
  </si>
  <si>
    <t>TOTAL EMPLOYMENT (FTE's)</t>
  </si>
  <si>
    <t>Full time equivalent jobs</t>
  </si>
  <si>
    <t>DIRECT EMPLOYMENT (FTE's)</t>
  </si>
  <si>
    <t>INDIRECT/INDUCED EMPLOYMENT (FTE's)</t>
  </si>
  <si>
    <t>% OF ALL EMPLOYMENT</t>
  </si>
  <si>
    <t>Tourism employment as a % of all employment in area.</t>
  </si>
  <si>
    <t>ESTIMATED GVA</t>
  </si>
  <si>
    <t>Gross Value Added  - Gross value added is the difference between output and intermediate consumption for any given sector/industry. That is the difference between the value of goods and services produced and the cost of raw materials and other inputs which are used up in production.</t>
  </si>
  <si>
    <t>TOTAL TOURISM SUPPORTED BUSINESS TURNOVER</t>
  </si>
  <si>
    <t xml:space="preserve">Business turnover arises as a result of tourist spending, from the purchase of supplies and services locally by businesses in receipt of visitor spending </t>
  </si>
  <si>
    <t>and as a result of the spending of wages in businesses by employees whose jobs are directly or indirectly supported by tourism spending.</t>
  </si>
  <si>
    <t>UK STAYING VISITORS</t>
  </si>
  <si>
    <t>Average nights per trip</t>
  </si>
  <si>
    <t>Average spend per trip</t>
  </si>
  <si>
    <t>Average spend per night</t>
  </si>
  <si>
    <t>OVERSEAS STAYING VISITORS</t>
  </si>
  <si>
    <t>Torbay</t>
  </si>
  <si>
    <t>2021P</t>
  </si>
  <si>
    <t>Accommodation supply</t>
  </si>
  <si>
    <t>Hotels</t>
  </si>
  <si>
    <t>bedspaces</t>
  </si>
  <si>
    <t>Guesthouses</t>
  </si>
  <si>
    <t>Inns</t>
  </si>
  <si>
    <t>B&amp;B</t>
  </si>
  <si>
    <t>Farms</t>
  </si>
  <si>
    <t>Self catering</t>
  </si>
  <si>
    <t>units</t>
  </si>
  <si>
    <t>Touring caravans/tents</t>
  </si>
  <si>
    <t>pitches</t>
  </si>
  <si>
    <t>Static vans</t>
  </si>
  <si>
    <t>Holiday centres</t>
  </si>
  <si>
    <t>Group accommodation</t>
  </si>
  <si>
    <t>Campus</t>
  </si>
  <si>
    <t>Second homes</t>
  </si>
  <si>
    <t>Marinas</t>
  </si>
  <si>
    <t>berths</t>
  </si>
  <si>
    <t>Residents</t>
  </si>
  <si>
    <t>resident population</t>
  </si>
  <si>
    <t>Language schools</t>
  </si>
  <si>
    <t>establishments</t>
  </si>
  <si>
    <t>Notes: Information on tourist accommodation based on SWRTB and Local Authority databases.</t>
  </si>
  <si>
    <t>Second home numbers based on 2011 census data.</t>
  </si>
  <si>
    <t>Marina berths based on RYA data</t>
  </si>
  <si>
    <t>Residents based on Local Authority and/or Registrar General's estimates</t>
  </si>
  <si>
    <t>Language schools based on establishments listed in English in Britain and yellow pages</t>
  </si>
  <si>
    <t>Staying tourists</t>
  </si>
  <si>
    <t>Trips by accommodation</t>
  </si>
  <si>
    <t>Overseas</t>
  </si>
  <si>
    <t>Total</t>
  </si>
  <si>
    <t>Serviced</t>
  </si>
  <si>
    <t>Touring caravans /tents</t>
  </si>
  <si>
    <t>Static vans/holiday centres</t>
  </si>
  <si>
    <t>Group/campus</t>
  </si>
  <si>
    <t>Paying guest in private homes</t>
  </si>
  <si>
    <t>Boat moorings</t>
  </si>
  <si>
    <t>Other</t>
  </si>
  <si>
    <t>Staying with friends and relatives</t>
  </si>
  <si>
    <t>Nights by accommodation</t>
  </si>
  <si>
    <t>Spend by accommodation</t>
  </si>
  <si>
    <t>Notes: Information derived from GBTS and IPS data for 2019 and local/regional survey data for 2020/21.</t>
  </si>
  <si>
    <t>Serviced accommodation includes hotels, guesthouses, inns, B&amp;B and serviced farmhouse accommodation</t>
  </si>
  <si>
    <t>Paying guest refers to overseas visitors staying in private houses, primarily language school students.</t>
  </si>
  <si>
    <t>Information on boat use is not available for overseas tourists.</t>
  </si>
  <si>
    <t>Other trips includes nights spent in transit, in lorry cabs and other temporary accommodation.</t>
  </si>
  <si>
    <t>Tourism Day Visits</t>
  </si>
  <si>
    <t>Urban visits</t>
  </si>
  <si>
    <t>Countryside visits</t>
  </si>
  <si>
    <t>Coastal visits</t>
  </si>
  <si>
    <t>Notes: Based on GBDVS 2019 data and local/regional survey data for 2020/21.</t>
  </si>
  <si>
    <t>Tourism Day visits are defined as those leisure trips from home which have a duration of 3 hours or more and taken on an irregular basis</t>
  </si>
  <si>
    <t>Breakdown of expenditure associated with trips</t>
  </si>
  <si>
    <t>Accommodation</t>
  </si>
  <si>
    <t>Shopping</t>
  </si>
  <si>
    <t>Food and drink</t>
  </si>
  <si>
    <t>Attractions/entertainment</t>
  </si>
  <si>
    <t>Travel</t>
  </si>
  <si>
    <t>%</t>
  </si>
  <si>
    <t>UK Tourists</t>
  </si>
  <si>
    <t>Overseas tourists</t>
  </si>
  <si>
    <t>Tourist day visitors</t>
  </si>
  <si>
    <t>Notes: Breakdown based on data from GBTS, IPS and UKDVS/GBDVS surveys and local/regional survey data for 2020/21.</t>
  </si>
  <si>
    <t>The expenditure is total spending associated with trips.</t>
  </si>
  <si>
    <t>Other expenditure associated with tourism activity</t>
  </si>
  <si>
    <t xml:space="preserve">Apart from expenditure associated with the individual trips, some forms of activity also involve ongoing expenditure on the accommodation </t>
  </si>
  <si>
    <t>or result in additional spending by non visitors eg friends and relatives with whom the tourist is staying.</t>
  </si>
  <si>
    <t>Boats</t>
  </si>
  <si>
    <t>Friends and relatives</t>
  </si>
  <si>
    <t>Estimated spend</t>
  </si>
  <si>
    <t>Notes: Spend on second homes includes spend on rates, maintenance, and replacement of furniture and fittings</t>
  </si>
  <si>
    <t>Spend on boats assumed to be  on berthing charges, servicing and maintenance and upgrading of equipment</t>
  </si>
  <si>
    <t>Research by ETC indicated that additional spending is incurred by friends and relatives as a result of people coming to stay with them.</t>
  </si>
  <si>
    <t>Business turnover</t>
  </si>
  <si>
    <t>Turnover derived from trip expenditure</t>
  </si>
  <si>
    <t>Businesses in receipt of visitor spend on trip</t>
  </si>
  <si>
    <t>Day visitors</t>
  </si>
  <si>
    <t>Retail</t>
  </si>
  <si>
    <t>Catering</t>
  </si>
  <si>
    <t>Attraction/entertainment</t>
  </si>
  <si>
    <t>Transport</t>
  </si>
  <si>
    <t>Other non trip related expenditure</t>
  </si>
  <si>
    <t xml:space="preserve">Total direct </t>
  </si>
  <si>
    <t>Note: Adjustments have been made to recognise that some spending on retail and food and drink will fall within attractions or accommodation establishments</t>
  </si>
  <si>
    <t>It is assumed that 40% of travel spend will take place at the origin of the trip rather than at the destination.</t>
  </si>
  <si>
    <t>Turnover arising from the purchase of supplies and services by businesses</t>
  </si>
  <si>
    <t>Businesses in receipt of trip spend</t>
  </si>
  <si>
    <t>Non trip spending</t>
  </si>
  <si>
    <t>Income induced spending</t>
  </si>
  <si>
    <t xml:space="preserve">Note: Income induced spending arises from expenditure by employees whose jobs are supported by tourism spend. Further rounds of business supply spending will </t>
  </si>
  <si>
    <t>arise but these have not been estimated.</t>
  </si>
  <si>
    <t>Total Local Business Turnover supported by tourism activity</t>
  </si>
  <si>
    <t>total</t>
  </si>
  <si>
    <t>Direct</t>
  </si>
  <si>
    <t>Supplier and income induced</t>
  </si>
  <si>
    <t>Employment supported by tourism spending</t>
  </si>
  <si>
    <t>Direct employment in businesses in receipt of visitor expenditure</t>
  </si>
  <si>
    <t>Staying tourist</t>
  </si>
  <si>
    <t>Day visitor</t>
  </si>
  <si>
    <t>Full time equivalent</t>
  </si>
  <si>
    <t>Retailing</t>
  </si>
  <si>
    <t>Arising from non trip spend</t>
  </si>
  <si>
    <t>Total Direct</t>
  </si>
  <si>
    <t>Estimated actual jobs</t>
  </si>
  <si>
    <t>Indirect and induced jobs</t>
  </si>
  <si>
    <t xml:space="preserve">Indirect jobs in supply businesses </t>
  </si>
  <si>
    <t>Income induced jobs</t>
  </si>
  <si>
    <t>Estimated actual</t>
  </si>
  <si>
    <t>Total employment related to tourism spending</t>
  </si>
  <si>
    <t>Indirect</t>
  </si>
  <si>
    <t>Induced</t>
  </si>
  <si>
    <t>Note: Actual jobs are estimated from surveys of relevant businesses at locations in England and take account of</t>
  </si>
  <si>
    <t>part time and seasonal working.</t>
  </si>
  <si>
    <t>Proportion of total employment</t>
  </si>
  <si>
    <t>Total employed (LFS)</t>
  </si>
  <si>
    <t>Tourism employment</t>
  </si>
  <si>
    <t>Tourism proportion</t>
  </si>
  <si>
    <t>Note: LFS employment relates to the number of people employed in the area. Some people employed in tourism</t>
  </si>
  <si>
    <t xml:space="preserve">may also hold another job in a different sector. Some employment generated by the model may not be recognised </t>
  </si>
  <si>
    <t>in the labour force survey eg proprietors of self catering units. As a result, the proportion will be high.</t>
  </si>
  <si>
    <t>Local Income</t>
  </si>
  <si>
    <t>Local income will arise in the form of wages and drawings from businesses in receipt of tourism spending and those providing</t>
  </si>
  <si>
    <t>supplies and services.</t>
  </si>
  <si>
    <t>Estimated gross wage income</t>
  </si>
  <si>
    <t>Direct jobs</t>
  </si>
  <si>
    <t>Indirect jobs</t>
  </si>
  <si>
    <t>Induced jobs</t>
  </si>
  <si>
    <t>Estimated GVA</t>
  </si>
  <si>
    <t>Expenditure</t>
  </si>
  <si>
    <t>Attractions</t>
  </si>
  <si>
    <t>Non trip revenue spend</t>
  </si>
  <si>
    <t>Indirect and induced</t>
  </si>
  <si>
    <t>GVA taken as wages, taxes and profits based on South West Business Information Model 1999  version for relevant groups.</t>
  </si>
  <si>
    <t>General note</t>
  </si>
  <si>
    <t>The above analysis excludes some areas of economic activity which are related to tourism. These include:</t>
  </si>
  <si>
    <t xml:space="preserve"> - business day trips into the area</t>
  </si>
  <si>
    <t xml:space="preserve"> - employment and expenditure by the local authority and other public bodies on tourism related activities eg Tourist information and marketing</t>
  </si>
  <si>
    <t xml:space="preserve"> - new capital investment in developing new or extended facilities.</t>
  </si>
  <si>
    <t>NA</t>
  </si>
  <si>
    <t>Decrease in numbers</t>
  </si>
  <si>
    <t>Notes: Information derived from GBTS and IPS data for 2019 and local/regional survey data for 2020.</t>
  </si>
  <si>
    <t>Notes: Based on GBDVS 2019 data and local/regional survey data for 2020.</t>
  </si>
  <si>
    <t>Notes: Breakdown based on data from GBTS, IPS and UKDVS/GBDVS surveys and local/regional survey data for 2020.</t>
  </si>
  <si>
    <t>Notes: Spend on second homes assumed to be an average of £750 on rates, maintenance, and replacement of furniture and fittings</t>
  </si>
  <si>
    <t>Spend on boats assumed to be an average of £2000 on berthing charges, servicing and maintenance and upgrading of equipment</t>
  </si>
  <si>
    <t>Static van spend arises in the case of vans purchased by the owner and used as a second home. Expenditure is incurred in site fees, utility charges and other spending.</t>
  </si>
  <si>
    <t>Research by ETC has indicated that additional spending is incurred by friends and relatives as a result of people coming to stay with them.</t>
  </si>
  <si>
    <t>A cost of £100 per visit has been assumed based on the ETC research for social and personal visits. Some additional spending may also occur with holiday .</t>
  </si>
  <si>
    <t>and tourism day visits but this has not been included</t>
  </si>
  <si>
    <t>Paying guest in private house</t>
  </si>
  <si>
    <t>Notes: Information derived from GBTS and IPS data for 2019</t>
  </si>
  <si>
    <t>Paying guest in private houses is only available for overseas visitors and relates primarily to study visits</t>
  </si>
  <si>
    <t>Trips by purpose</t>
  </si>
  <si>
    <t>Holiday</t>
  </si>
  <si>
    <t>Business</t>
  </si>
  <si>
    <t>Visits to friends and relatives</t>
  </si>
  <si>
    <t>Study</t>
  </si>
  <si>
    <t>Nights by purpose</t>
  </si>
  <si>
    <t>Spend by purpose</t>
  </si>
  <si>
    <t>Notes: Information derived from GBTS and IPS 2019</t>
  </si>
  <si>
    <t>Separate information on study trips is not available for UK tourists.</t>
  </si>
  <si>
    <t>Visits to friends and relatives are for social and personal reasons, and do not include holiday trips staying with friends and relatives</t>
  </si>
  <si>
    <t>Overseas other trips include visits with more than one purpose where no particular purpose is dominant, eg business and leisure.</t>
  </si>
  <si>
    <t>Notes: Based on GBDVS 2019</t>
  </si>
  <si>
    <t>Notes: Breakdown based on data from GBTS, IPS and UKDVS/GBDVS surveys.</t>
  </si>
  <si>
    <t>may also hold another job in a different sector. As a result, the proportion may be slightly high.</t>
  </si>
  <si>
    <t>Notes: Information derived from GBTS and IPS data for 2018</t>
  </si>
  <si>
    <t>Notes: Information derived from GBTS and IPS 2018</t>
  </si>
  <si>
    <t>Notes: Based on GBDVS 2018</t>
  </si>
  <si>
    <t>Notes: Breakdown based on data from GBTS, IPS and UKDVS surveys.</t>
  </si>
  <si>
    <t>Notes: Information derived from GBTS and IPS data for 2017</t>
  </si>
  <si>
    <t>Notes: Information derived from GBTS and IPS 2017</t>
  </si>
  <si>
    <t>Notes: Based on GBDVS 2017</t>
  </si>
  <si>
    <t>Notes: Information derived from GBTS and IPS data for 2016</t>
  </si>
  <si>
    <t>Notes: Information derived from GBTS and IPS 2016</t>
  </si>
  <si>
    <t>Notes: Based on GBDVS 2016</t>
  </si>
  <si>
    <t>Notes: Information derived from GBTS and IPS data for 2015</t>
  </si>
  <si>
    <t>Notes: Information derived from GBTS and IPS 2015</t>
  </si>
  <si>
    <t>Notes: Based on GBDVS 2015</t>
  </si>
  <si>
    <t>Notes: Information derived from GBTS and IPS data for 2014</t>
  </si>
  <si>
    <t>Notes: Information derived from GBTS and IPS 2014</t>
  </si>
  <si>
    <t>Notes: Based on GBDVS 2014</t>
  </si>
  <si>
    <t>Notes: Information derived from GBTS and IPS data for 2013</t>
  </si>
  <si>
    <t>Notes: Information derived from GBTS and IPS 2013</t>
  </si>
  <si>
    <t>Notes: Based on GBDVS 2013</t>
  </si>
  <si>
    <t>Second home numbers based on 2001 census data.</t>
  </si>
  <si>
    <t>Notes: Information derived from GBTS and IPS data for 2012</t>
  </si>
  <si>
    <t>Notes: Information derived from GBTS and IPS 2011</t>
  </si>
  <si>
    <t>Notes: Based on GBDVS 2012</t>
  </si>
  <si>
    <t>Notes: Breakdown based on data from UKTS, IPS and UKDVS surveys.</t>
  </si>
  <si>
    <t>Notes: Information derived from UKTS and IPS data for 2011</t>
  </si>
  <si>
    <t>Notes: Information derived from UKTS and IPS 2011</t>
  </si>
  <si>
    <t>TRIP RATIO</t>
  </si>
  <si>
    <t>Notes: Based on GBDVS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</si>
</sst>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"/>
    <numFmt numFmtId="165" formatCode="&quot;£&quot;#,##0.00"/>
  </numFmts>
  <fonts count="7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9" fontId="0" fillId="0" borderId="0" xfId="0" applyNumberFormat="1"/>
    <xf numFmtId="0" fontId="3" fillId="0" borderId="0" xfId="0" applyFont="1"/>
    <xf numFmtId="6" fontId="0" fillId="0" borderId="0" xfId="0" applyNumberFormat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3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4"/>
  <sheetViews>
    <sheetView tabSelected="1" zoomScale="80" zoomScaleNormal="80" workbookViewId="0">
      <selection activeCell="A14" sqref="A14"/>
    </sheetView>
  </sheetViews>
  <sheetFormatPr defaultRowHeight="12.75"/>
  <cols>
    <col min="1" max="1" width="49.5703125" customWidth="1"/>
    <col min="2" max="2" width="14.85546875" bestFit="1" customWidth="1"/>
    <col min="3" max="3" width="19.28515625" customWidth="1"/>
    <col min="4" max="4" width="16.42578125" bestFit="1" customWidth="1"/>
    <col min="5" max="5" width="19.140625" customWidth="1"/>
    <col min="6" max="6" width="15.7109375" customWidth="1"/>
    <col min="7" max="7" width="19" customWidth="1"/>
  </cols>
  <sheetData>
    <row r="1" spans="1:7" ht="15.75">
      <c r="A1" s="20" t="str">
        <f>'2021 data'!A1</f>
        <v>Torbay</v>
      </c>
    </row>
    <row r="2" spans="1:7" s="3" customFormat="1">
      <c r="B2" s="3" t="s">
        <v>0</v>
      </c>
    </row>
    <row r="3" spans="1:7" s="3" customFormat="1">
      <c r="A3" s="3" t="s">
        <v>1</v>
      </c>
      <c r="B3" s="16" t="s">
        <v>2</v>
      </c>
      <c r="C3" s="16" t="s">
        <v>3</v>
      </c>
      <c r="D3" s="16" t="s">
        <v>4</v>
      </c>
      <c r="E3" s="16" t="s">
        <v>3</v>
      </c>
      <c r="F3" s="16" t="s">
        <v>5</v>
      </c>
      <c r="G3" s="16" t="s">
        <v>3</v>
      </c>
    </row>
    <row r="4" spans="1:7">
      <c r="A4">
        <v>2005</v>
      </c>
      <c r="B4" s="9">
        <v>1421000</v>
      </c>
      <c r="C4" s="14"/>
      <c r="D4" s="9">
        <v>6090000</v>
      </c>
      <c r="E4" s="14"/>
      <c r="F4" s="12">
        <v>304551000</v>
      </c>
      <c r="G4" s="14"/>
    </row>
    <row r="5" spans="1:7">
      <c r="A5">
        <v>2006</v>
      </c>
      <c r="B5" s="9">
        <v>997000</v>
      </c>
      <c r="C5" s="14">
        <v>-0.29838142153413094</v>
      </c>
      <c r="D5" s="9">
        <v>3825000</v>
      </c>
      <c r="E5" s="14">
        <v>-0.3719211822660099</v>
      </c>
      <c r="F5" s="12">
        <v>198846000</v>
      </c>
      <c r="G5" s="14">
        <v>-0.34708472472590801</v>
      </c>
    </row>
    <row r="6" spans="1:7">
      <c r="A6">
        <v>2007</v>
      </c>
      <c r="B6" s="9">
        <v>1192000</v>
      </c>
      <c r="C6" s="14">
        <v>0.19558676028084254</v>
      </c>
      <c r="D6" s="9">
        <v>4782000</v>
      </c>
      <c r="E6" s="14">
        <v>0.25019607843137259</v>
      </c>
      <c r="F6" s="12">
        <v>290332000</v>
      </c>
      <c r="G6" s="14">
        <v>0.4600846886535308</v>
      </c>
    </row>
    <row r="7" spans="1:7">
      <c r="A7">
        <v>2008</v>
      </c>
      <c r="B7" s="9">
        <v>1028000</v>
      </c>
      <c r="C7" s="14">
        <v>-0.13758389261744963</v>
      </c>
      <c r="D7" s="9">
        <v>3845000</v>
      </c>
      <c r="E7" s="14">
        <v>-0.19594312003345882</v>
      </c>
      <c r="F7" s="12">
        <v>236634000</v>
      </c>
      <c r="G7" s="14">
        <v>-0.1849537770552333</v>
      </c>
    </row>
    <row r="8" spans="1:7">
      <c r="A8">
        <v>2009</v>
      </c>
      <c r="B8" s="9">
        <v>1107000</v>
      </c>
      <c r="C8" s="14">
        <v>7.6848249027237303E-2</v>
      </c>
      <c r="D8" s="9">
        <v>4350000</v>
      </c>
      <c r="E8" s="14">
        <v>0.13133940182054626</v>
      </c>
      <c r="F8" s="12">
        <v>258462000</v>
      </c>
      <c r="G8" s="14">
        <v>9.2243718147011933E-2</v>
      </c>
    </row>
    <row r="9" spans="1:7">
      <c r="A9">
        <v>2010</v>
      </c>
      <c r="B9" s="9">
        <v>967000</v>
      </c>
      <c r="C9" s="14">
        <v>-0.12646793134598011</v>
      </c>
      <c r="D9" s="9">
        <v>3881000</v>
      </c>
      <c r="E9" s="14">
        <v>-0.10781609195402297</v>
      </c>
      <c r="F9" s="12">
        <v>220433000</v>
      </c>
      <c r="G9" s="14">
        <v>-0.14713574916235272</v>
      </c>
    </row>
    <row r="10" spans="1:7">
      <c r="A10">
        <v>2011</v>
      </c>
      <c r="B10" s="9">
        <v>992000</v>
      </c>
      <c r="C10" s="14">
        <v>2.585315408479838E-2</v>
      </c>
      <c r="D10" s="9">
        <v>3818000</v>
      </c>
      <c r="E10" s="14">
        <v>-1.6232929657304829E-2</v>
      </c>
      <c r="F10" s="12">
        <v>218577000</v>
      </c>
      <c r="G10" s="14">
        <v>-8.4197919549250377E-3</v>
      </c>
    </row>
    <row r="11" spans="1:7">
      <c r="A11">
        <v>2012</v>
      </c>
      <c r="B11" s="9">
        <v>997000</v>
      </c>
      <c r="C11" s="14">
        <v>5.0403225806452401E-3</v>
      </c>
      <c r="D11" s="9">
        <v>3679000</v>
      </c>
      <c r="E11" s="14">
        <v>-3.6406495547407047E-2</v>
      </c>
      <c r="F11" s="12">
        <v>250699000</v>
      </c>
      <c r="G11" s="14">
        <v>0.14695965266244837</v>
      </c>
    </row>
    <row r="12" spans="1:7">
      <c r="A12">
        <v>2013</v>
      </c>
      <c r="B12" s="9">
        <v>1027000</v>
      </c>
      <c r="C12" s="14">
        <v>3.0090270812437314E-2</v>
      </c>
      <c r="D12" s="9">
        <v>3685000</v>
      </c>
      <c r="E12" s="14">
        <v>1.6308779559663922E-3</v>
      </c>
      <c r="F12" s="12">
        <v>256478000</v>
      </c>
      <c r="G12" s="14">
        <v>2.305154787214958E-2</v>
      </c>
    </row>
    <row r="13" spans="1:7">
      <c r="A13">
        <v>2014</v>
      </c>
      <c r="B13" s="9">
        <v>1051000</v>
      </c>
      <c r="C13" s="14">
        <v>2.3369036027263812E-2</v>
      </c>
      <c r="D13" s="9">
        <v>3806000</v>
      </c>
      <c r="E13" s="14">
        <v>3.2835820895522394E-2</v>
      </c>
      <c r="F13" s="12">
        <v>260605000</v>
      </c>
      <c r="G13" s="14">
        <v>1.609104874492151E-2</v>
      </c>
    </row>
    <row r="14" spans="1:7">
      <c r="A14">
        <v>2015</v>
      </c>
      <c r="B14" s="9">
        <v>1084000</v>
      </c>
      <c r="C14" s="14">
        <v>3.1398667935299773E-2</v>
      </c>
      <c r="D14" s="9">
        <v>4033000</v>
      </c>
      <c r="E14" s="14">
        <v>5.9642669469259113E-2</v>
      </c>
      <c r="F14" s="12">
        <v>274410000</v>
      </c>
      <c r="G14" s="14">
        <v>5.2972890005947626E-2</v>
      </c>
    </row>
    <row r="15" spans="1:7">
      <c r="A15">
        <v>2016</v>
      </c>
      <c r="B15" s="9">
        <v>1021000</v>
      </c>
      <c r="C15" s="14">
        <v>-5.8118081180811854E-2</v>
      </c>
      <c r="D15" s="9">
        <v>3750000</v>
      </c>
      <c r="E15" s="14">
        <v>-7.0171088519712321E-2</v>
      </c>
      <c r="F15" s="12">
        <v>255137000</v>
      </c>
      <c r="G15" s="14">
        <v>-7.0234320906672476E-2</v>
      </c>
    </row>
    <row r="16" spans="1:7">
      <c r="A16">
        <v>2017</v>
      </c>
      <c r="B16" s="9">
        <v>1060000</v>
      </c>
      <c r="C16" s="14">
        <v>3.8197845249755114E-2</v>
      </c>
      <c r="D16" s="9">
        <v>3849000</v>
      </c>
      <c r="E16" s="14">
        <v>2.6399999999999979E-2</v>
      </c>
      <c r="F16" s="12">
        <v>260579000</v>
      </c>
      <c r="G16" s="14">
        <v>2.1329716975585722E-2</v>
      </c>
    </row>
    <row r="17" spans="1:7">
      <c r="A17">
        <v>2018</v>
      </c>
      <c r="B17" s="9">
        <v>1026000</v>
      </c>
      <c r="C17" s="14">
        <v>-3.20754716981132E-2</v>
      </c>
      <c r="D17" s="9">
        <v>3909000</v>
      </c>
      <c r="E17" s="14">
        <v>1.5588464536243185E-2</v>
      </c>
      <c r="F17" s="12">
        <v>261390000</v>
      </c>
      <c r="G17" s="14">
        <v>3.112299916723904E-3</v>
      </c>
    </row>
    <row r="18" spans="1:7">
      <c r="A18">
        <v>2019</v>
      </c>
      <c r="B18" s="9">
        <v>1020000</v>
      </c>
      <c r="C18" s="14">
        <v>-5.8479532163743242E-3</v>
      </c>
      <c r="D18" s="9">
        <v>3784000</v>
      </c>
      <c r="E18" s="14">
        <v>-3.1977487848554587E-2</v>
      </c>
      <c r="F18" s="12">
        <v>262991000</v>
      </c>
      <c r="G18" s="14">
        <v>6.1249473966105139E-3</v>
      </c>
    </row>
    <row r="19" spans="1:7">
      <c r="A19">
        <v>2020</v>
      </c>
      <c r="B19" s="9">
        <v>515000</v>
      </c>
      <c r="C19" s="14">
        <v>-0.49509803921568629</v>
      </c>
      <c r="D19" s="9">
        <v>2026000</v>
      </c>
      <c r="E19" s="14">
        <v>-0.46458773784355178</v>
      </c>
      <c r="F19" s="12">
        <v>126619000</v>
      </c>
      <c r="G19" s="14">
        <v>-0.51854245962789602</v>
      </c>
    </row>
    <row r="20" spans="1:7">
      <c r="A20" s="28" t="str">
        <f>'2021 data'!A2</f>
        <v>2021P</v>
      </c>
      <c r="B20" s="9">
        <f>'2021 data'!B45</f>
        <v>868000</v>
      </c>
      <c r="C20" s="14">
        <f>(B20/B19)-100%</f>
        <v>0.68543689320388346</v>
      </c>
      <c r="D20" s="9">
        <f>'2021 data'!B59</f>
        <v>3735000</v>
      </c>
      <c r="E20" s="14">
        <f>(D20/D19)-100%</f>
        <v>0.84353405725567621</v>
      </c>
      <c r="F20" s="12">
        <f>'2021 data'!B73</f>
        <v>216991000</v>
      </c>
      <c r="G20" s="14">
        <f>(F20/F19)-100%</f>
        <v>0.71373174642036341</v>
      </c>
    </row>
    <row r="21" spans="1:7" s="4" customFormat="1">
      <c r="A21" s="4" t="s">
        <v>6</v>
      </c>
      <c r="B21" s="10">
        <f>SUM(B18:B20)/3</f>
        <v>801000</v>
      </c>
      <c r="C21" s="17"/>
      <c r="D21" s="10">
        <f>SUM(D18:D20)/3</f>
        <v>3181666.6666666665</v>
      </c>
      <c r="E21" s="17"/>
      <c r="F21" s="13">
        <f>SUM(F18:F20)/3</f>
        <v>202200333.33333334</v>
      </c>
      <c r="G21" s="17"/>
    </row>
    <row r="22" spans="1:7" s="4" customFormat="1">
      <c r="A22" s="21"/>
      <c r="B22" s="22"/>
      <c r="C22" s="23"/>
      <c r="D22" s="22"/>
      <c r="E22" s="23"/>
      <c r="F22" s="24"/>
      <c r="G22" s="23"/>
    </row>
    <row r="23" spans="1:7" s="3" customFormat="1">
      <c r="B23" s="16" t="s">
        <v>7</v>
      </c>
      <c r="C23" s="15"/>
      <c r="D23" s="16"/>
      <c r="E23" s="15"/>
      <c r="F23" s="16"/>
      <c r="G23" s="15"/>
    </row>
    <row r="24" spans="1:7" s="3" customFormat="1">
      <c r="A24" s="3" t="s">
        <v>1</v>
      </c>
      <c r="B24" s="16" t="s">
        <v>2</v>
      </c>
      <c r="C24" s="15" t="s">
        <v>3</v>
      </c>
      <c r="D24" s="16" t="s">
        <v>4</v>
      </c>
      <c r="E24" s="15" t="s">
        <v>3</v>
      </c>
      <c r="F24" s="16" t="s">
        <v>5</v>
      </c>
      <c r="G24" s="15" t="s">
        <v>3</v>
      </c>
    </row>
    <row r="25" spans="1:7">
      <c r="A25">
        <v>2005</v>
      </c>
      <c r="B25" s="9">
        <v>105300</v>
      </c>
      <c r="C25" s="14"/>
      <c r="D25" s="9">
        <v>824300</v>
      </c>
      <c r="E25" s="14"/>
      <c r="F25" s="12">
        <v>39973000</v>
      </c>
      <c r="G25" s="14"/>
    </row>
    <row r="26" spans="1:7">
      <c r="A26">
        <v>2006</v>
      </c>
      <c r="B26" s="9">
        <v>102600</v>
      </c>
      <c r="C26" s="14">
        <v>-2.5641025641025661E-2</v>
      </c>
      <c r="D26" s="9">
        <v>714600</v>
      </c>
      <c r="E26" s="14">
        <v>-0.13308261555259004</v>
      </c>
      <c r="F26" s="12">
        <v>33144000</v>
      </c>
      <c r="G26" s="14">
        <v>-0.17084031721411952</v>
      </c>
    </row>
    <row r="27" spans="1:7">
      <c r="A27">
        <v>2007</v>
      </c>
      <c r="B27" s="9">
        <v>104200</v>
      </c>
      <c r="C27" s="14">
        <v>1.5594541910331383E-2</v>
      </c>
      <c r="D27" s="9">
        <v>585300</v>
      </c>
      <c r="E27" s="14">
        <v>-0.18094038623005881</v>
      </c>
      <c r="F27" s="12">
        <v>31773000</v>
      </c>
      <c r="G27" s="14">
        <v>-4.1364952932657517E-2</v>
      </c>
    </row>
    <row r="28" spans="1:7">
      <c r="A28">
        <v>2008</v>
      </c>
      <c r="B28" s="9">
        <v>101100</v>
      </c>
      <c r="C28" s="14">
        <v>-2.9750479846449185E-2</v>
      </c>
      <c r="D28" s="9">
        <v>788100</v>
      </c>
      <c r="E28" s="14">
        <v>0.34648898001025108</v>
      </c>
      <c r="F28" s="12">
        <v>40594000</v>
      </c>
      <c r="G28" s="14">
        <v>0.27762565700437469</v>
      </c>
    </row>
    <row r="29" spans="1:7">
      <c r="A29">
        <v>2009</v>
      </c>
      <c r="B29" s="9">
        <v>87600</v>
      </c>
      <c r="C29" s="14">
        <v>-0.13353115727002962</v>
      </c>
      <c r="D29" s="9">
        <v>591600</v>
      </c>
      <c r="E29" s="14">
        <v>-0.2493338408831367</v>
      </c>
      <c r="F29" s="12">
        <v>35617000</v>
      </c>
      <c r="G29" s="14">
        <v>-0.12260432576242797</v>
      </c>
    </row>
    <row r="30" spans="1:7">
      <c r="A30">
        <v>2010</v>
      </c>
      <c r="B30" s="9">
        <v>94500</v>
      </c>
      <c r="C30" s="14">
        <v>7.8767123287671215E-2</v>
      </c>
      <c r="D30" s="9">
        <v>597900</v>
      </c>
      <c r="E30" s="14">
        <v>1.0649087221095366E-2</v>
      </c>
      <c r="F30" s="12">
        <v>35941000</v>
      </c>
      <c r="G30" s="14">
        <v>9.0967796277059421E-3</v>
      </c>
    </row>
    <row r="31" spans="1:7">
      <c r="A31">
        <v>2011</v>
      </c>
      <c r="B31" s="9">
        <v>82000</v>
      </c>
      <c r="C31" s="14">
        <v>-0.13227513227513232</v>
      </c>
      <c r="D31" s="9">
        <v>609400</v>
      </c>
      <c r="E31" s="14">
        <v>1.9233985616323723E-2</v>
      </c>
      <c r="F31" s="12">
        <v>35456000</v>
      </c>
      <c r="G31" s="14">
        <v>-1.3494337942739465E-2</v>
      </c>
    </row>
    <row r="32" spans="1:7">
      <c r="A32">
        <v>2012</v>
      </c>
      <c r="B32" s="9">
        <v>97800</v>
      </c>
      <c r="C32" s="14">
        <v>0.19268292682926824</v>
      </c>
      <c r="D32" s="9">
        <v>645900</v>
      </c>
      <c r="E32" s="14">
        <v>5.9894978667541787E-2</v>
      </c>
      <c r="F32" s="12">
        <v>45233000</v>
      </c>
      <c r="G32" s="14">
        <v>0.27575022563176899</v>
      </c>
    </row>
    <row r="33" spans="1:7">
      <c r="A33">
        <v>2013</v>
      </c>
      <c r="B33" s="9">
        <v>112200</v>
      </c>
      <c r="C33" s="14">
        <v>0.14723926380368102</v>
      </c>
      <c r="D33" s="9">
        <v>728200</v>
      </c>
      <c r="E33" s="14">
        <v>0.12741910512463228</v>
      </c>
      <c r="F33" s="12">
        <v>49548000</v>
      </c>
      <c r="G33" s="14">
        <v>9.539495501072226E-2</v>
      </c>
    </row>
    <row r="34" spans="1:7">
      <c r="A34">
        <v>2014</v>
      </c>
      <c r="B34" s="9">
        <v>97200</v>
      </c>
      <c r="C34" s="14">
        <v>-0.13368983957219249</v>
      </c>
      <c r="D34" s="9">
        <v>525200</v>
      </c>
      <c r="E34" s="14">
        <v>-0.27876956879978032</v>
      </c>
      <c r="F34" s="12">
        <v>38251000</v>
      </c>
      <c r="G34" s="14">
        <v>-0.22800113021716317</v>
      </c>
    </row>
    <row r="35" spans="1:7">
      <c r="A35">
        <v>2015</v>
      </c>
      <c r="B35" s="9">
        <v>95600</v>
      </c>
      <c r="C35" s="14">
        <v>-1.6460905349794275E-2</v>
      </c>
      <c r="D35" s="9">
        <v>562800</v>
      </c>
      <c r="E35" s="14">
        <v>7.1591774562071553E-2</v>
      </c>
      <c r="F35" s="12">
        <v>36307000</v>
      </c>
      <c r="G35" s="14">
        <v>-5.0822200726778344E-2</v>
      </c>
    </row>
    <row r="36" spans="1:7">
      <c r="A36">
        <v>2016</v>
      </c>
      <c r="B36" s="9">
        <v>94600</v>
      </c>
      <c r="C36" s="14">
        <v>-1.0460251046025104E-2</v>
      </c>
      <c r="D36" s="9">
        <v>579800</v>
      </c>
      <c r="E36" s="14">
        <v>3.02061122956645E-2</v>
      </c>
      <c r="F36" s="12">
        <v>38920000</v>
      </c>
      <c r="G36" s="14">
        <v>7.1969592640537705E-2</v>
      </c>
    </row>
    <row r="37" spans="1:7">
      <c r="A37">
        <v>2017</v>
      </c>
      <c r="B37" s="9">
        <v>91200</v>
      </c>
      <c r="C37" s="14">
        <v>-3.5940803382663811E-2</v>
      </c>
      <c r="D37" s="9">
        <v>571300</v>
      </c>
      <c r="E37" s="14">
        <v>-1.4660227664711978E-2</v>
      </c>
      <c r="F37" s="12">
        <v>36001000</v>
      </c>
      <c r="G37" s="14">
        <v>-7.4999999999999956E-2</v>
      </c>
    </row>
    <row r="38" spans="1:7">
      <c r="A38">
        <v>2018</v>
      </c>
      <c r="B38" s="9">
        <v>86900</v>
      </c>
      <c r="C38" s="14">
        <v>-4.7149122807017552E-2</v>
      </c>
      <c r="D38" s="9">
        <v>522900</v>
      </c>
      <c r="E38" s="14">
        <v>-8.4719061788902539E-2</v>
      </c>
      <c r="F38" s="12">
        <v>35142000</v>
      </c>
      <c r="G38" s="14">
        <v>-2.3860448320879968E-2</v>
      </c>
    </row>
    <row r="39" spans="1:7">
      <c r="A39">
        <v>2019</v>
      </c>
      <c r="B39" s="9">
        <v>90100</v>
      </c>
      <c r="C39" s="14">
        <v>3.6823935558112808E-2</v>
      </c>
      <c r="D39" s="9">
        <v>536300</v>
      </c>
      <c r="E39" s="14">
        <v>2.5626314782941195E-2</v>
      </c>
      <c r="F39" s="12">
        <v>35704000</v>
      </c>
      <c r="G39" s="14">
        <v>1.5992259973820477E-2</v>
      </c>
    </row>
    <row r="40" spans="1:7">
      <c r="A40">
        <v>2020</v>
      </c>
      <c r="B40" s="9">
        <v>20100</v>
      </c>
      <c r="C40" s="14">
        <v>-0.7769145394006659</v>
      </c>
      <c r="D40" s="9">
        <v>135600</v>
      </c>
      <c r="E40" s="14">
        <v>-0.74715644228976319</v>
      </c>
      <c r="F40" s="12">
        <v>6989000</v>
      </c>
      <c r="G40" s="14">
        <v>-0.8042516244678467</v>
      </c>
    </row>
    <row r="41" spans="1:7">
      <c r="A41" s="28" t="str">
        <f>A20</f>
        <v>2021P</v>
      </c>
      <c r="B41" s="9">
        <f>'2021 data'!D45</f>
        <v>14700</v>
      </c>
      <c r="C41" s="14">
        <f>(B41/B40)-100%</f>
        <v>-0.26865671641791045</v>
      </c>
      <c r="D41" s="9">
        <f>'2021 data'!D59</f>
        <v>160700</v>
      </c>
      <c r="E41" s="14">
        <f>(D41/D40)-100%</f>
        <v>0.18510324483775809</v>
      </c>
      <c r="F41" s="12">
        <f>'2021 data'!D73</f>
        <v>6512000</v>
      </c>
      <c r="G41" s="14">
        <f>(F41/F40)-100%</f>
        <v>-6.8250107311489505E-2</v>
      </c>
    </row>
    <row r="42" spans="1:7" s="4" customFormat="1">
      <c r="A42" s="4" t="s">
        <v>6</v>
      </c>
      <c r="B42" s="10">
        <f>SUM(B39:B41)/3</f>
        <v>41633.333333333336</v>
      </c>
      <c r="C42" s="17"/>
      <c r="D42" s="10">
        <f>SUM(D39:D41)/3</f>
        <v>277533.33333333331</v>
      </c>
      <c r="E42" s="17"/>
      <c r="F42" s="13">
        <f>SUM(F39:F41)/3</f>
        <v>16401666.666666666</v>
      </c>
      <c r="G42" s="17"/>
    </row>
    <row r="43" spans="1:7" s="4" customFormat="1">
      <c r="B43" s="10"/>
      <c r="C43" s="10"/>
      <c r="D43" s="10"/>
      <c r="E43" s="10"/>
      <c r="F43" s="13"/>
      <c r="G43" s="17"/>
    </row>
    <row r="44" spans="1:7" s="4" customFormat="1">
      <c r="B44" s="10" t="s">
        <v>8</v>
      </c>
      <c r="C44" s="10"/>
      <c r="D44" s="10"/>
      <c r="E44" s="10"/>
      <c r="F44" s="13"/>
      <c r="G44" s="17"/>
    </row>
    <row r="45" spans="1:7" s="4" customFormat="1">
      <c r="B45" s="16" t="s">
        <v>2</v>
      </c>
      <c r="C45" s="15" t="s">
        <v>3</v>
      </c>
      <c r="D45" s="16" t="s">
        <v>4</v>
      </c>
      <c r="E45" s="15" t="s">
        <v>3</v>
      </c>
      <c r="F45" s="16" t="s">
        <v>5</v>
      </c>
      <c r="G45" s="15" t="s">
        <v>3</v>
      </c>
    </row>
    <row r="46" spans="1:7" s="3" customFormat="1">
      <c r="A46" s="3">
        <f t="shared" ref="A46:A56" si="0">A25</f>
        <v>2005</v>
      </c>
      <c r="B46" s="29">
        <f t="shared" ref="B46:B60" si="1">B4+B25</f>
        <v>1526300</v>
      </c>
      <c r="C46" s="29"/>
      <c r="D46" s="29">
        <f t="shared" ref="D46:D60" si="2">D4+D25</f>
        <v>6914300</v>
      </c>
      <c r="E46" s="29"/>
      <c r="F46" s="12">
        <f t="shared" ref="F46:F60" si="3">F4+F25</f>
        <v>344524000</v>
      </c>
      <c r="G46" s="15"/>
    </row>
    <row r="47" spans="1:7" s="3" customFormat="1">
      <c r="A47" s="3">
        <f t="shared" si="0"/>
        <v>2006</v>
      </c>
      <c r="B47" s="29">
        <f t="shared" si="1"/>
        <v>1099600</v>
      </c>
      <c r="C47" s="14">
        <f t="shared" ref="C47:E60" si="4">(B47/B46)-100%</f>
        <v>-0.27956496101683814</v>
      </c>
      <c r="D47" s="29">
        <f t="shared" si="2"/>
        <v>4539600</v>
      </c>
      <c r="E47" s="14">
        <f t="shared" si="4"/>
        <v>-0.34344763750488116</v>
      </c>
      <c r="F47" s="12">
        <f t="shared" si="3"/>
        <v>231990000</v>
      </c>
      <c r="G47" s="14">
        <f t="shared" ref="G47:G60" si="5">(F47/F46)-100%</f>
        <v>-0.32663617048449456</v>
      </c>
    </row>
    <row r="48" spans="1:7" s="3" customFormat="1">
      <c r="A48" s="3">
        <f t="shared" si="0"/>
        <v>2007</v>
      </c>
      <c r="B48" s="29">
        <f t="shared" si="1"/>
        <v>1296200</v>
      </c>
      <c r="C48" s="14">
        <f t="shared" si="4"/>
        <v>0.17879228810476544</v>
      </c>
      <c r="D48" s="29">
        <f t="shared" si="2"/>
        <v>5367300</v>
      </c>
      <c r="E48" s="14">
        <f t="shared" si="4"/>
        <v>0.18232883954533441</v>
      </c>
      <c r="F48" s="12">
        <f t="shared" si="3"/>
        <v>322105000</v>
      </c>
      <c r="G48" s="14">
        <f t="shared" si="5"/>
        <v>0.38844346739083591</v>
      </c>
    </row>
    <row r="49" spans="1:7" s="3" customFormat="1">
      <c r="A49" s="3">
        <f t="shared" si="0"/>
        <v>2008</v>
      </c>
      <c r="B49" s="29">
        <f t="shared" si="1"/>
        <v>1129100</v>
      </c>
      <c r="C49" s="14">
        <f t="shared" si="4"/>
        <v>-0.12891529085017739</v>
      </c>
      <c r="D49" s="29">
        <f t="shared" si="2"/>
        <v>4633100</v>
      </c>
      <c r="E49" s="14">
        <f t="shared" si="4"/>
        <v>-0.13679131034225778</v>
      </c>
      <c r="F49" s="12">
        <f t="shared" si="3"/>
        <v>277228000</v>
      </c>
      <c r="G49" s="14">
        <f t="shared" si="5"/>
        <v>-0.13932413343474959</v>
      </c>
    </row>
    <row r="50" spans="1:7" s="3" customFormat="1">
      <c r="A50" s="3">
        <f t="shared" si="0"/>
        <v>2009</v>
      </c>
      <c r="B50" s="29">
        <f t="shared" si="1"/>
        <v>1194600</v>
      </c>
      <c r="C50" s="14">
        <f t="shared" si="4"/>
        <v>5.8010805065981774E-2</v>
      </c>
      <c r="D50" s="29">
        <f t="shared" si="2"/>
        <v>4941600</v>
      </c>
      <c r="E50" s="14">
        <f t="shared" si="4"/>
        <v>6.6586087069133049E-2</v>
      </c>
      <c r="F50" s="12">
        <f t="shared" si="3"/>
        <v>294079000</v>
      </c>
      <c r="G50" s="14">
        <f t="shared" si="5"/>
        <v>6.0783903501810732E-2</v>
      </c>
    </row>
    <row r="51" spans="1:7" s="3" customFormat="1">
      <c r="A51" s="3">
        <f t="shared" si="0"/>
        <v>2010</v>
      </c>
      <c r="B51" s="29">
        <f t="shared" si="1"/>
        <v>1061500</v>
      </c>
      <c r="C51" s="14">
        <f t="shared" si="4"/>
        <v>-0.11141804788213627</v>
      </c>
      <c r="D51" s="29">
        <f t="shared" si="2"/>
        <v>4478900</v>
      </c>
      <c r="E51" s="14">
        <f t="shared" si="4"/>
        <v>-9.3633640926015893E-2</v>
      </c>
      <c r="F51" s="12">
        <f t="shared" si="3"/>
        <v>256374000</v>
      </c>
      <c r="G51" s="14">
        <f t="shared" si="5"/>
        <v>-0.12821384729953511</v>
      </c>
    </row>
    <row r="52" spans="1:7" s="3" customFormat="1">
      <c r="A52" s="3">
        <f t="shared" si="0"/>
        <v>2011</v>
      </c>
      <c r="B52" s="29">
        <f t="shared" si="1"/>
        <v>1074000</v>
      </c>
      <c r="C52" s="14">
        <f t="shared" si="4"/>
        <v>1.1775788977861579E-2</v>
      </c>
      <c r="D52" s="29">
        <f t="shared" si="2"/>
        <v>4427400</v>
      </c>
      <c r="E52" s="14">
        <f t="shared" si="4"/>
        <v>-1.1498358972069078E-2</v>
      </c>
      <c r="F52" s="12">
        <f t="shared" si="3"/>
        <v>254033000</v>
      </c>
      <c r="G52" s="14">
        <f t="shared" si="5"/>
        <v>-9.131191150428708E-3</v>
      </c>
    </row>
    <row r="53" spans="1:7" s="3" customFormat="1">
      <c r="A53" s="3">
        <f t="shared" si="0"/>
        <v>2012</v>
      </c>
      <c r="B53" s="29">
        <f t="shared" si="1"/>
        <v>1094800</v>
      </c>
      <c r="C53" s="14">
        <f t="shared" si="4"/>
        <v>1.9366852886405939E-2</v>
      </c>
      <c r="D53" s="29">
        <f t="shared" si="2"/>
        <v>4324900</v>
      </c>
      <c r="E53" s="14">
        <f t="shared" si="4"/>
        <v>-2.3151285178660164E-2</v>
      </c>
      <c r="F53" s="12">
        <f t="shared" si="3"/>
        <v>295932000</v>
      </c>
      <c r="G53" s="14">
        <f t="shared" si="5"/>
        <v>0.16493526431605332</v>
      </c>
    </row>
    <row r="54" spans="1:7" s="3" customFormat="1">
      <c r="A54" s="3">
        <f t="shared" si="0"/>
        <v>2013</v>
      </c>
      <c r="B54" s="29">
        <f t="shared" si="1"/>
        <v>1139200</v>
      </c>
      <c r="C54" s="14">
        <f t="shared" si="4"/>
        <v>4.0555352575812886E-2</v>
      </c>
      <c r="D54" s="29">
        <f t="shared" si="2"/>
        <v>4413200</v>
      </c>
      <c r="E54" s="14">
        <f t="shared" si="4"/>
        <v>2.0416657032532592E-2</v>
      </c>
      <c r="F54" s="12">
        <f t="shared" si="3"/>
        <v>306026000</v>
      </c>
      <c r="G54" s="14">
        <f t="shared" si="5"/>
        <v>3.4109187245718653E-2</v>
      </c>
    </row>
    <row r="55" spans="1:7" s="3" customFormat="1">
      <c r="A55" s="3">
        <f t="shared" si="0"/>
        <v>2014</v>
      </c>
      <c r="B55" s="29">
        <f t="shared" si="1"/>
        <v>1148200</v>
      </c>
      <c r="C55" s="14">
        <f t="shared" si="4"/>
        <v>7.9002808988763995E-3</v>
      </c>
      <c r="D55" s="29">
        <f t="shared" si="2"/>
        <v>4331200</v>
      </c>
      <c r="E55" s="14">
        <f t="shared" si="4"/>
        <v>-1.8580621771050465E-2</v>
      </c>
      <c r="F55" s="12">
        <f t="shared" si="3"/>
        <v>298856000</v>
      </c>
      <c r="G55" s="14">
        <f t="shared" si="5"/>
        <v>-2.3429381817231199E-2</v>
      </c>
    </row>
    <row r="56" spans="1:7" s="3" customFormat="1">
      <c r="A56" s="3">
        <f t="shared" si="0"/>
        <v>2015</v>
      </c>
      <c r="B56" s="29">
        <f t="shared" si="1"/>
        <v>1179600</v>
      </c>
      <c r="C56" s="14">
        <f t="shared" si="4"/>
        <v>2.7347152064100433E-2</v>
      </c>
      <c r="D56" s="29">
        <f t="shared" si="2"/>
        <v>4595800</v>
      </c>
      <c r="E56" s="14">
        <f t="shared" si="4"/>
        <v>6.1091614333210087E-2</v>
      </c>
      <c r="F56" s="12">
        <f t="shared" si="3"/>
        <v>310717000</v>
      </c>
      <c r="G56" s="14">
        <f t="shared" si="5"/>
        <v>3.9688010279198105E-2</v>
      </c>
    </row>
    <row r="57" spans="1:7" s="3" customFormat="1">
      <c r="A57" s="3">
        <v>2016</v>
      </c>
      <c r="B57" s="29">
        <f t="shared" si="1"/>
        <v>1115600</v>
      </c>
      <c r="C57" s="14">
        <f t="shared" si="4"/>
        <v>-5.4255679891488606E-2</v>
      </c>
      <c r="D57" s="29">
        <f t="shared" si="2"/>
        <v>4329800</v>
      </c>
      <c r="E57" s="14">
        <f t="shared" si="4"/>
        <v>-5.7878932938770222E-2</v>
      </c>
      <c r="F57" s="12">
        <f t="shared" si="3"/>
        <v>294057000</v>
      </c>
      <c r="G57" s="14">
        <f t="shared" si="5"/>
        <v>-5.3617922418149E-2</v>
      </c>
    </row>
    <row r="58" spans="1:7" s="3" customFormat="1">
      <c r="A58" s="3">
        <v>2017</v>
      </c>
      <c r="B58" s="29">
        <f t="shared" si="1"/>
        <v>1151200</v>
      </c>
      <c r="C58" s="14">
        <f t="shared" si="4"/>
        <v>3.191107923987091E-2</v>
      </c>
      <c r="D58" s="29">
        <f t="shared" si="2"/>
        <v>4420300</v>
      </c>
      <c r="E58" s="14">
        <f t="shared" si="4"/>
        <v>2.0901658275209067E-2</v>
      </c>
      <c r="F58" s="12">
        <f t="shared" si="3"/>
        <v>296580000</v>
      </c>
      <c r="G58" s="14">
        <f t="shared" si="5"/>
        <v>8.5799691896468744E-3</v>
      </c>
    </row>
    <row r="59" spans="1:7" s="3" customFormat="1">
      <c r="A59" s="3">
        <v>2018</v>
      </c>
      <c r="B59" s="29">
        <f t="shared" si="1"/>
        <v>1112900</v>
      </c>
      <c r="C59" s="14">
        <f t="shared" si="4"/>
        <v>-3.3269631688672696E-2</v>
      </c>
      <c r="D59" s="29">
        <f t="shared" si="2"/>
        <v>4431900</v>
      </c>
      <c r="E59" s="14">
        <f t="shared" si="4"/>
        <v>2.624256272198755E-3</v>
      </c>
      <c r="F59" s="12">
        <f t="shared" si="3"/>
        <v>296532000</v>
      </c>
      <c r="G59" s="14">
        <f t="shared" si="5"/>
        <v>-1.6184503338056988E-4</v>
      </c>
    </row>
    <row r="60" spans="1:7" s="3" customFormat="1">
      <c r="A60" s="3">
        <v>2019</v>
      </c>
      <c r="B60" s="29">
        <f t="shared" si="1"/>
        <v>1110100</v>
      </c>
      <c r="C60" s="14">
        <f t="shared" si="4"/>
        <v>-2.5159493215922701E-3</v>
      </c>
      <c r="D60" s="29">
        <f t="shared" si="2"/>
        <v>4320300</v>
      </c>
      <c r="E60" s="14">
        <f t="shared" si="4"/>
        <v>-2.5181073580180069E-2</v>
      </c>
      <c r="F60" s="12">
        <f t="shared" si="3"/>
        <v>298695000</v>
      </c>
      <c r="G60" s="14">
        <f t="shared" si="5"/>
        <v>7.2943223665573598E-3</v>
      </c>
    </row>
    <row r="61" spans="1:7" s="3" customFormat="1">
      <c r="A61" s="3">
        <v>2020</v>
      </c>
      <c r="B61" s="29">
        <v>535100</v>
      </c>
      <c r="C61" s="14">
        <v>-0.51797135393207827</v>
      </c>
      <c r="D61" s="29">
        <v>2161600</v>
      </c>
      <c r="E61" s="14">
        <v>-0.49966437515913242</v>
      </c>
      <c r="F61" s="12">
        <v>133608000</v>
      </c>
      <c r="G61" s="14">
        <v>-0.55269421985637524</v>
      </c>
    </row>
    <row r="62" spans="1:7" s="3" customFormat="1">
      <c r="A62" s="30" t="str">
        <f>A41</f>
        <v>2021P</v>
      </c>
      <c r="B62" s="29">
        <f>B20+B41</f>
        <v>882700</v>
      </c>
      <c r="C62" s="14">
        <f>(B62/B61)-100%</f>
        <v>0.64959820594281448</v>
      </c>
      <c r="D62" s="29">
        <f>D20+D41</f>
        <v>3895700</v>
      </c>
      <c r="E62" s="14">
        <f>(D62/D61)-100%</f>
        <v>0.80222982975573642</v>
      </c>
      <c r="F62" s="12">
        <f>F20+F41</f>
        <v>223503000</v>
      </c>
      <c r="G62" s="14">
        <f>(F62/F61)-100%</f>
        <v>0.67282647745643964</v>
      </c>
    </row>
    <row r="63" spans="1:7" s="4" customFormat="1">
      <c r="A63" s="21" t="str">
        <f>A42</f>
        <v>3 year rolling average</v>
      </c>
      <c r="B63" s="10">
        <f>SUM(B60:B62)/3</f>
        <v>842633.33333333337</v>
      </c>
      <c r="C63" s="17"/>
      <c r="D63" s="10">
        <f>SUM(D60:D62)/3</f>
        <v>3459200</v>
      </c>
      <c r="E63" s="17"/>
      <c r="F63" s="13">
        <f>SUM(F60:F62)/3</f>
        <v>218602000</v>
      </c>
      <c r="G63" s="23"/>
    </row>
    <row r="64" spans="1:7" s="4" customFormat="1">
      <c r="A64" s="21"/>
      <c r="B64" s="22"/>
      <c r="C64" s="23"/>
      <c r="D64" s="22"/>
      <c r="E64" s="23"/>
      <c r="F64" s="24"/>
      <c r="G64" s="23"/>
    </row>
    <row r="65" spans="1:7" s="3" customFormat="1">
      <c r="B65" s="16" t="s">
        <v>9</v>
      </c>
      <c r="C65" s="15"/>
      <c r="D65" s="16"/>
      <c r="E65" s="15"/>
      <c r="F65" s="16"/>
      <c r="G65" s="16"/>
    </row>
    <row r="66" spans="1:7" s="3" customFormat="1">
      <c r="A66" s="3" t="s">
        <v>1</v>
      </c>
      <c r="B66" s="16" t="s">
        <v>2</v>
      </c>
      <c r="C66" s="15" t="s">
        <v>3</v>
      </c>
      <c r="D66" s="16" t="s">
        <v>5</v>
      </c>
      <c r="E66" s="15" t="s">
        <v>3</v>
      </c>
      <c r="F66" s="16"/>
      <c r="G66" s="16"/>
    </row>
    <row r="67" spans="1:7">
      <c r="A67">
        <v>2005</v>
      </c>
      <c r="B67" s="9">
        <v>2189000</v>
      </c>
      <c r="C67" s="14"/>
      <c r="D67" s="12">
        <v>91651000</v>
      </c>
      <c r="E67" s="14"/>
      <c r="F67" s="11"/>
      <c r="G67" s="11"/>
    </row>
    <row r="68" spans="1:7">
      <c r="A68">
        <v>2006</v>
      </c>
      <c r="B68" s="9">
        <v>2301000</v>
      </c>
      <c r="C68" s="14">
        <v>5.1164915486523466E-2</v>
      </c>
      <c r="D68" s="12">
        <v>97720000</v>
      </c>
      <c r="E68" s="14">
        <v>6.6218590086305706E-2</v>
      </c>
      <c r="F68" s="11"/>
      <c r="G68" s="11"/>
    </row>
    <row r="69" spans="1:7">
      <c r="A69">
        <v>2007</v>
      </c>
      <c r="B69" s="9">
        <v>2329000</v>
      </c>
      <c r="C69" s="14">
        <v>1.2168622338113888E-2</v>
      </c>
      <c r="D69" s="12">
        <v>101489000</v>
      </c>
      <c r="E69" s="14">
        <v>3.8569381907490818E-2</v>
      </c>
      <c r="F69" s="11"/>
      <c r="G69" s="11"/>
    </row>
    <row r="70" spans="1:7">
      <c r="A70">
        <v>2008</v>
      </c>
      <c r="B70" s="9">
        <v>2317000</v>
      </c>
      <c r="C70" s="14">
        <v>-5.1524259338772138E-3</v>
      </c>
      <c r="D70" s="12">
        <v>105948000</v>
      </c>
      <c r="E70" s="14">
        <v>4.3935795997595894E-2</v>
      </c>
      <c r="F70" s="11"/>
      <c r="G70" s="11"/>
    </row>
    <row r="71" spans="1:7">
      <c r="A71">
        <v>2009</v>
      </c>
      <c r="B71" s="9">
        <v>2501000</v>
      </c>
      <c r="C71" s="14">
        <v>7.9413034095813462E-2</v>
      </c>
      <c r="D71" s="12">
        <v>110579000</v>
      </c>
      <c r="E71" s="14">
        <v>4.3710121946615388E-2</v>
      </c>
      <c r="F71" s="11"/>
      <c r="G71" s="11"/>
    </row>
    <row r="72" spans="1:7">
      <c r="A72">
        <v>2010</v>
      </c>
      <c r="B72" s="9">
        <v>2537000</v>
      </c>
      <c r="C72" s="14">
        <v>1.439424230307873E-2</v>
      </c>
      <c r="D72" s="12">
        <v>120873000</v>
      </c>
      <c r="E72" s="14">
        <v>9.3091816710225261E-2</v>
      </c>
      <c r="F72" s="11"/>
      <c r="G72" s="11"/>
    </row>
    <row r="73" spans="1:7">
      <c r="A73">
        <v>2011</v>
      </c>
      <c r="B73" s="9">
        <v>3375000</v>
      </c>
      <c r="C73" s="14">
        <v>0.3303113914071738</v>
      </c>
      <c r="D73" s="12">
        <v>110680000</v>
      </c>
      <c r="E73" s="14">
        <v>-8.4328179163253969E-2</v>
      </c>
      <c r="F73" s="5" t="s">
        <v>10</v>
      </c>
      <c r="G73" s="11"/>
    </row>
    <row r="74" spans="1:7">
      <c r="A74">
        <v>2012</v>
      </c>
      <c r="B74" s="9">
        <v>3761000</v>
      </c>
      <c r="C74" s="14">
        <v>0.11437037037037046</v>
      </c>
      <c r="D74" s="12">
        <v>122463000</v>
      </c>
      <c r="E74" s="14">
        <v>0.10646006505240324</v>
      </c>
      <c r="F74" s="5"/>
      <c r="G74" s="11"/>
    </row>
    <row r="75" spans="1:7">
      <c r="A75">
        <v>2013</v>
      </c>
      <c r="B75" s="9">
        <v>3589000</v>
      </c>
      <c r="C75" s="14">
        <v>-4.5732517947354445E-2</v>
      </c>
      <c r="D75" s="12">
        <v>128359000</v>
      </c>
      <c r="E75" s="14">
        <v>4.8145154046528305E-2</v>
      </c>
      <c r="F75" s="5"/>
      <c r="G75" s="11"/>
    </row>
    <row r="76" spans="1:7">
      <c r="A76">
        <v>2014</v>
      </c>
      <c r="B76" s="9">
        <v>3461000</v>
      </c>
      <c r="C76" s="14">
        <v>-3.5664530509891379E-2</v>
      </c>
      <c r="D76" s="12">
        <v>124725000</v>
      </c>
      <c r="E76" s="14">
        <v>-2.8311220872708542E-2</v>
      </c>
      <c r="F76" s="5"/>
      <c r="G76" s="11"/>
    </row>
    <row r="77" spans="1:7">
      <c r="A77">
        <v>2015</v>
      </c>
      <c r="B77" s="9">
        <v>3389000</v>
      </c>
      <c r="C77" s="14">
        <v>-2.080323605894252E-2</v>
      </c>
      <c r="D77" s="12">
        <v>125323000</v>
      </c>
      <c r="E77" s="14">
        <v>4.794548005612409E-3</v>
      </c>
      <c r="F77" s="5"/>
      <c r="G77" s="11"/>
    </row>
    <row r="78" spans="1:7">
      <c r="A78">
        <v>2016</v>
      </c>
      <c r="B78" s="9">
        <v>3568000</v>
      </c>
      <c r="C78" s="14">
        <v>5.2817940395396779E-2</v>
      </c>
      <c r="D78" s="12">
        <v>133802000</v>
      </c>
      <c r="E78" s="14">
        <v>6.7657173862738729E-2</v>
      </c>
      <c r="F78" s="5"/>
      <c r="G78" s="11"/>
    </row>
    <row r="79" spans="1:7">
      <c r="A79">
        <v>2017</v>
      </c>
      <c r="B79" s="9">
        <v>3513000</v>
      </c>
      <c r="C79" s="14">
        <v>-1.5414798206278002E-2</v>
      </c>
      <c r="D79" s="12">
        <v>133451000</v>
      </c>
      <c r="E79" s="14">
        <v>-2.6232791737044181E-3</v>
      </c>
      <c r="F79" s="5"/>
      <c r="G79" s="11"/>
    </row>
    <row r="80" spans="1:7">
      <c r="A80">
        <v>2018</v>
      </c>
      <c r="B80" s="9">
        <v>3494000</v>
      </c>
      <c r="C80" s="14">
        <v>-5.4084827782522327E-3</v>
      </c>
      <c r="D80" s="12">
        <v>128105000</v>
      </c>
      <c r="E80" s="14">
        <v>-4.005964736120371E-2</v>
      </c>
      <c r="F80" s="5"/>
      <c r="G80" s="11"/>
    </row>
    <row r="81" spans="1:7">
      <c r="A81">
        <v>2019</v>
      </c>
      <c r="B81" s="9">
        <v>3434000</v>
      </c>
      <c r="C81" s="14">
        <v>-1.7172295363480305E-2</v>
      </c>
      <c r="D81" s="12">
        <v>124122000</v>
      </c>
      <c r="E81" s="14">
        <v>-3.1091682604113768E-2</v>
      </c>
      <c r="F81" s="5"/>
      <c r="G81" s="11"/>
    </row>
    <row r="82" spans="1:7">
      <c r="A82">
        <v>2020</v>
      </c>
      <c r="B82" s="9">
        <v>1705000</v>
      </c>
      <c r="C82" s="14">
        <v>-0.50349446709376822</v>
      </c>
      <c r="D82" s="12">
        <v>61496000</v>
      </c>
      <c r="E82" s="14">
        <v>-0.50455197305876476</v>
      </c>
      <c r="F82" s="5"/>
      <c r="G82" s="11"/>
    </row>
    <row r="83" spans="1:7">
      <c r="A83" s="28" t="str">
        <f>A41</f>
        <v>2021P</v>
      </c>
      <c r="B83" s="9">
        <f>'2021 data'!B86</f>
        <v>2739000</v>
      </c>
      <c r="C83" s="14">
        <f>(B83/B82)-100%</f>
        <v>0.6064516129032258</v>
      </c>
      <c r="D83" s="12">
        <f>'2021 data'!C86</f>
        <v>104027000</v>
      </c>
      <c r="E83" s="14">
        <f>(D83/D82)-100%</f>
        <v>0.69160595811109671</v>
      </c>
      <c r="F83" s="11"/>
      <c r="G83" s="11"/>
    </row>
    <row r="84" spans="1:7" s="4" customFormat="1">
      <c r="A84" s="4" t="s">
        <v>6</v>
      </c>
      <c r="B84" s="10">
        <f>SUM(B81:B83)/3</f>
        <v>2626000</v>
      </c>
      <c r="C84" s="17"/>
      <c r="D84" s="13">
        <f>SUM(D81:D83)/3</f>
        <v>96548333.333333328</v>
      </c>
      <c r="E84" s="17"/>
      <c r="F84" s="13"/>
      <c r="G84" s="17"/>
    </row>
    <row r="85" spans="1:7" s="4" customFormat="1">
      <c r="A85" s="21"/>
      <c r="B85" s="22"/>
      <c r="C85" s="23"/>
      <c r="D85" s="24"/>
      <c r="E85" s="23"/>
      <c r="F85" s="24"/>
      <c r="G85" s="23"/>
    </row>
    <row r="86" spans="1:7" s="4" customFormat="1">
      <c r="A86" s="21"/>
      <c r="B86" s="22" t="s">
        <v>11</v>
      </c>
      <c r="C86" s="23"/>
      <c r="D86" s="24"/>
      <c r="E86" s="23"/>
      <c r="F86" s="24"/>
      <c r="G86" s="23"/>
    </row>
    <row r="87" spans="1:7" s="4" customFormat="1">
      <c r="A87" s="21"/>
      <c r="B87" s="16" t="s">
        <v>2</v>
      </c>
      <c r="C87" s="15" t="s">
        <v>3</v>
      </c>
      <c r="D87" s="16" t="s">
        <v>5</v>
      </c>
      <c r="E87" s="15" t="s">
        <v>3</v>
      </c>
      <c r="F87" s="24"/>
      <c r="G87" s="23"/>
    </row>
    <row r="88" spans="1:7" s="4" customFormat="1">
      <c r="A88" s="3">
        <f t="shared" ref="A88:A98" si="6">A67</f>
        <v>2005</v>
      </c>
      <c r="B88" s="19">
        <f t="shared" ref="B88:B102" si="7">B46+B67</f>
        <v>3715300</v>
      </c>
      <c r="C88" s="23"/>
      <c r="D88" s="18">
        <f t="shared" ref="D88:D102" si="8">F46+D67</f>
        <v>436175000</v>
      </c>
      <c r="E88" s="23"/>
      <c r="F88" s="24"/>
      <c r="G88" s="23"/>
    </row>
    <row r="89" spans="1:7" s="4" customFormat="1">
      <c r="A89" s="3">
        <f t="shared" si="6"/>
        <v>2006</v>
      </c>
      <c r="B89" s="19">
        <f t="shared" si="7"/>
        <v>3400600</v>
      </c>
      <c r="C89" s="14">
        <f t="shared" ref="C89:E102" si="9">(B89/B88)-100%</f>
        <v>-8.4703792425914415E-2</v>
      </c>
      <c r="D89" s="18">
        <f t="shared" si="8"/>
        <v>329710000</v>
      </c>
      <c r="E89" s="14">
        <f t="shared" si="9"/>
        <v>-0.24408780879234249</v>
      </c>
      <c r="F89" s="24"/>
      <c r="G89" s="23"/>
    </row>
    <row r="90" spans="1:7" s="4" customFormat="1">
      <c r="A90" s="3">
        <f t="shared" si="6"/>
        <v>2007</v>
      </c>
      <c r="B90" s="19">
        <f t="shared" si="7"/>
        <v>3625200</v>
      </c>
      <c r="C90" s="14">
        <f t="shared" si="9"/>
        <v>6.6047168146797564E-2</v>
      </c>
      <c r="D90" s="18">
        <f t="shared" si="8"/>
        <v>423594000</v>
      </c>
      <c r="E90" s="14">
        <f t="shared" si="9"/>
        <v>0.28474720208668214</v>
      </c>
      <c r="F90" s="24"/>
      <c r="G90" s="23"/>
    </row>
    <row r="91" spans="1:7" s="4" customFormat="1">
      <c r="A91" s="3">
        <f t="shared" si="6"/>
        <v>2008</v>
      </c>
      <c r="B91" s="19">
        <f t="shared" si="7"/>
        <v>3446100</v>
      </c>
      <c r="C91" s="14">
        <f t="shared" si="9"/>
        <v>-4.9404170804369429E-2</v>
      </c>
      <c r="D91" s="18">
        <f t="shared" si="8"/>
        <v>383176000</v>
      </c>
      <c r="E91" s="14">
        <f t="shared" si="9"/>
        <v>-9.5416837821121203E-2</v>
      </c>
      <c r="F91" s="24"/>
      <c r="G91" s="23"/>
    </row>
    <row r="92" spans="1:7" s="4" customFormat="1">
      <c r="A92" s="3">
        <f t="shared" si="6"/>
        <v>2009</v>
      </c>
      <c r="B92" s="19">
        <f t="shared" si="7"/>
        <v>3695600</v>
      </c>
      <c r="C92" s="14">
        <f t="shared" si="9"/>
        <v>7.2400684832129025E-2</v>
      </c>
      <c r="D92" s="18">
        <f t="shared" si="8"/>
        <v>404658000</v>
      </c>
      <c r="E92" s="14">
        <f t="shared" si="9"/>
        <v>5.6063010209407738E-2</v>
      </c>
      <c r="F92" s="24"/>
      <c r="G92" s="23"/>
    </row>
    <row r="93" spans="1:7" s="4" customFormat="1">
      <c r="A93" s="3">
        <f t="shared" si="6"/>
        <v>2010</v>
      </c>
      <c r="B93" s="19">
        <f t="shared" si="7"/>
        <v>3598500</v>
      </c>
      <c r="C93" s="14">
        <f t="shared" si="9"/>
        <v>-2.6274488581015221E-2</v>
      </c>
      <c r="D93" s="18">
        <f t="shared" si="8"/>
        <v>377247000</v>
      </c>
      <c r="E93" s="14">
        <f t="shared" si="9"/>
        <v>-6.7738683036045244E-2</v>
      </c>
      <c r="F93" s="24"/>
      <c r="G93" s="23"/>
    </row>
    <row r="94" spans="1:7" s="4" customFormat="1">
      <c r="A94" s="3">
        <f t="shared" si="6"/>
        <v>2011</v>
      </c>
      <c r="B94" s="19">
        <f t="shared" si="7"/>
        <v>4449000</v>
      </c>
      <c r="C94" s="14">
        <f t="shared" si="9"/>
        <v>0.2363484785327219</v>
      </c>
      <c r="D94" s="18">
        <f t="shared" si="8"/>
        <v>364713000</v>
      </c>
      <c r="E94" s="14">
        <f t="shared" si="9"/>
        <v>-3.3224916301521246E-2</v>
      </c>
      <c r="F94" s="24"/>
      <c r="G94" s="23"/>
    </row>
    <row r="95" spans="1:7" s="4" customFormat="1">
      <c r="A95" s="3">
        <f t="shared" si="6"/>
        <v>2012</v>
      </c>
      <c r="B95" s="19">
        <f t="shared" si="7"/>
        <v>4855800</v>
      </c>
      <c r="C95" s="14">
        <f t="shared" si="9"/>
        <v>9.1436277815239331E-2</v>
      </c>
      <c r="D95" s="18">
        <f t="shared" si="8"/>
        <v>418395000</v>
      </c>
      <c r="E95" s="14">
        <f t="shared" si="9"/>
        <v>0.1471897080718263</v>
      </c>
      <c r="F95" s="24"/>
      <c r="G95" s="23"/>
    </row>
    <row r="96" spans="1:7" s="4" customFormat="1">
      <c r="A96" s="3">
        <f t="shared" si="6"/>
        <v>2013</v>
      </c>
      <c r="B96" s="19">
        <f t="shared" si="7"/>
        <v>4728200</v>
      </c>
      <c r="C96" s="14">
        <f t="shared" si="9"/>
        <v>-2.6277853288850461E-2</v>
      </c>
      <c r="D96" s="18">
        <f t="shared" si="8"/>
        <v>434385000</v>
      </c>
      <c r="E96" s="14">
        <f t="shared" si="9"/>
        <v>3.8217473918187306E-2</v>
      </c>
      <c r="F96" s="24"/>
      <c r="G96" s="23"/>
    </row>
    <row r="97" spans="1:7" s="4" customFormat="1">
      <c r="A97" s="3">
        <f t="shared" si="6"/>
        <v>2014</v>
      </c>
      <c r="B97" s="19">
        <f t="shared" si="7"/>
        <v>4609200</v>
      </c>
      <c r="C97" s="14">
        <f t="shared" si="9"/>
        <v>-2.5168140095596647E-2</v>
      </c>
      <c r="D97" s="18">
        <f t="shared" si="8"/>
        <v>423581000</v>
      </c>
      <c r="E97" s="14">
        <f t="shared" si="9"/>
        <v>-2.48719453940629E-2</v>
      </c>
      <c r="F97" s="24"/>
      <c r="G97" s="23"/>
    </row>
    <row r="98" spans="1:7" s="4" customFormat="1">
      <c r="A98" s="3">
        <f t="shared" si="6"/>
        <v>2015</v>
      </c>
      <c r="B98" s="19">
        <f t="shared" si="7"/>
        <v>4568600</v>
      </c>
      <c r="C98" s="14">
        <f t="shared" si="9"/>
        <v>-8.8084700164887675E-3</v>
      </c>
      <c r="D98" s="18">
        <f t="shared" si="8"/>
        <v>436040000</v>
      </c>
      <c r="E98" s="14">
        <f t="shared" si="9"/>
        <v>2.9413500605551146E-2</v>
      </c>
      <c r="F98" s="24"/>
      <c r="G98" s="23"/>
    </row>
    <row r="99" spans="1:7" s="4" customFormat="1">
      <c r="A99" s="3">
        <v>2016</v>
      </c>
      <c r="B99" s="19">
        <f t="shared" si="7"/>
        <v>4683600</v>
      </c>
      <c r="C99" s="14">
        <f t="shared" si="9"/>
        <v>2.5171825066760078E-2</v>
      </c>
      <c r="D99" s="18">
        <f t="shared" si="8"/>
        <v>427859000</v>
      </c>
      <c r="E99" s="14">
        <f t="shared" si="9"/>
        <v>-1.8762040179799988E-2</v>
      </c>
      <c r="F99" s="24"/>
      <c r="G99" s="23"/>
    </row>
    <row r="100" spans="1:7" s="4" customFormat="1">
      <c r="A100" s="3">
        <v>2017</v>
      </c>
      <c r="B100" s="19">
        <f t="shared" si="7"/>
        <v>4664200</v>
      </c>
      <c r="C100" s="14">
        <f t="shared" si="9"/>
        <v>-4.1421129046033123E-3</v>
      </c>
      <c r="D100" s="18">
        <f t="shared" si="8"/>
        <v>430031000</v>
      </c>
      <c r="E100" s="14">
        <f t="shared" si="9"/>
        <v>5.076438733321087E-3</v>
      </c>
      <c r="F100" s="24"/>
      <c r="G100" s="23"/>
    </row>
    <row r="101" spans="1:7" s="4" customFormat="1">
      <c r="A101" s="3">
        <v>2018</v>
      </c>
      <c r="B101" s="19">
        <f t="shared" si="7"/>
        <v>4606900</v>
      </c>
      <c r="C101" s="14">
        <f t="shared" si="9"/>
        <v>-1.2285064962908931E-2</v>
      </c>
      <c r="D101" s="18">
        <f t="shared" si="8"/>
        <v>424637000</v>
      </c>
      <c r="E101" s="14">
        <f t="shared" si="9"/>
        <v>-1.2543281763407799E-2</v>
      </c>
      <c r="F101" s="24"/>
      <c r="G101" s="23"/>
    </row>
    <row r="102" spans="1:7" s="4" customFormat="1">
      <c r="A102" s="3">
        <v>2019</v>
      </c>
      <c r="B102" s="19">
        <f t="shared" si="7"/>
        <v>4544100</v>
      </c>
      <c r="C102" s="14">
        <f t="shared" si="9"/>
        <v>-1.3631726323558135E-2</v>
      </c>
      <c r="D102" s="18">
        <f t="shared" si="8"/>
        <v>422817000</v>
      </c>
      <c r="E102" s="14">
        <f t="shared" si="9"/>
        <v>-4.2860137011141441E-3</v>
      </c>
      <c r="F102" s="24"/>
      <c r="G102" s="23"/>
    </row>
    <row r="103" spans="1:7" s="4" customFormat="1">
      <c r="A103" s="3">
        <v>2020</v>
      </c>
      <c r="B103" s="19">
        <v>2240100</v>
      </c>
      <c r="C103" s="14">
        <v>-0.50703109526638945</v>
      </c>
      <c r="D103" s="18">
        <v>195104000</v>
      </c>
      <c r="E103" s="14">
        <v>-0.53856159993566954</v>
      </c>
      <c r="F103" s="24"/>
      <c r="G103" s="23"/>
    </row>
    <row r="104" spans="1:7" s="4" customFormat="1">
      <c r="A104" s="30" t="str">
        <f>A83</f>
        <v>2021P</v>
      </c>
      <c r="B104" s="19">
        <f>B62+B83</f>
        <v>3621700</v>
      </c>
      <c r="C104" s="14">
        <f>(B104/B103)-100%</f>
        <v>0.61675818043837327</v>
      </c>
      <c r="D104" s="18">
        <f>F62+D83</f>
        <v>327530000</v>
      </c>
      <c r="E104" s="14">
        <f>(D104/D103)-100%</f>
        <v>0.67874569460390366</v>
      </c>
      <c r="F104" s="24"/>
      <c r="G104" s="23"/>
    </row>
    <row r="105" spans="1:7" s="4" customFormat="1">
      <c r="A105" s="4" t="s">
        <v>6</v>
      </c>
      <c r="B105" s="10">
        <f>SUM(B102:B104)/3</f>
        <v>3468633.3333333335</v>
      </c>
      <c r="C105" s="17"/>
      <c r="D105" s="13">
        <f>SUM(D102:D104)/3</f>
        <v>315150333.33333331</v>
      </c>
      <c r="E105" s="23"/>
      <c r="F105" s="24"/>
      <c r="G105" s="23"/>
    </row>
    <row r="106" spans="1:7" s="4" customFormat="1">
      <c r="B106" s="10"/>
      <c r="C106" s="17"/>
      <c r="D106" s="13"/>
      <c r="E106" s="23"/>
      <c r="F106" s="24"/>
      <c r="G106" s="23"/>
    </row>
    <row r="107" spans="1:7" ht="15.75">
      <c r="A107" s="20" t="s">
        <v>12</v>
      </c>
      <c r="B107" s="31" t="str">
        <f>A104</f>
        <v>2021P</v>
      </c>
      <c r="C107" s="25" t="s">
        <v>13</v>
      </c>
    </row>
    <row r="108" spans="1:7">
      <c r="A108" s="3" t="s">
        <v>14</v>
      </c>
      <c r="B108" s="18">
        <f>'2021 data'!F73+'2021 data'!C86+'2021 data'!F115</f>
        <v>333499760.48330367</v>
      </c>
      <c r="C108" t="s">
        <v>15</v>
      </c>
    </row>
    <row r="109" spans="1:7">
      <c r="A109" s="3"/>
      <c r="B109" s="16"/>
    </row>
    <row r="110" spans="1:7">
      <c r="A110" s="3" t="s">
        <v>16</v>
      </c>
      <c r="B110" s="19">
        <f>'2021 data'!F207</f>
        <v>7698.3654264333518</v>
      </c>
      <c r="C110" t="s">
        <v>17</v>
      </c>
    </row>
    <row r="111" spans="1:7">
      <c r="A111" s="3" t="s">
        <v>18</v>
      </c>
      <c r="B111" s="19">
        <f>'2021 data'!F204</f>
        <v>5559.2244200347886</v>
      </c>
    </row>
    <row r="112" spans="1:7">
      <c r="A112" s="3" t="s">
        <v>19</v>
      </c>
      <c r="B112" s="19">
        <f>'2021 data'!F205+'2021 data'!F206</f>
        <v>2139.1410063985631</v>
      </c>
    </row>
    <row r="113" spans="1:3">
      <c r="A113" s="3"/>
      <c r="B113" s="16"/>
    </row>
    <row r="114" spans="1:3">
      <c r="A114" s="3" t="s">
        <v>20</v>
      </c>
      <c r="B114" s="19">
        <f>'2021 data'!F201</f>
        <v>5658.3335552837943</v>
      </c>
      <c r="C114" t="s">
        <v>21</v>
      </c>
    </row>
    <row r="115" spans="1:3">
      <c r="A115" s="3" t="s">
        <v>22</v>
      </c>
      <c r="B115" s="19">
        <f>'2021 data'!F198</f>
        <v>3781.8940759868083</v>
      </c>
    </row>
    <row r="116" spans="1:3">
      <c r="A116" s="3" t="s">
        <v>23</v>
      </c>
      <c r="B116" s="19">
        <f>'2021 data'!F199+'2021 data'!F200</f>
        <v>1876.4394792969856</v>
      </c>
    </row>
    <row r="117" spans="1:3">
      <c r="A117" s="3"/>
      <c r="B117" s="16"/>
    </row>
    <row r="118" spans="1:3">
      <c r="A118" s="3" t="s">
        <v>24</v>
      </c>
      <c r="B118" s="15">
        <f>'2021 data'!F216</f>
        <v>0.13204743441566641</v>
      </c>
      <c r="C118" t="s">
        <v>25</v>
      </c>
    </row>
    <row r="119" spans="1:3">
      <c r="A119" s="3"/>
      <c r="B119" s="16"/>
    </row>
    <row r="120" spans="1:3">
      <c r="A120" s="3" t="s">
        <v>26</v>
      </c>
      <c r="B120" s="18">
        <f>'2021 data'!I245</f>
        <v>243301000</v>
      </c>
      <c r="C120" t="s">
        <v>27</v>
      </c>
    </row>
    <row r="121" spans="1:3">
      <c r="A121" s="3"/>
      <c r="B121" s="16"/>
    </row>
    <row r="122" spans="1:3">
      <c r="A122" s="3" t="s">
        <v>28</v>
      </c>
      <c r="B122" s="18">
        <f>'2021 data'!F160</f>
        <v>441273760.48330367</v>
      </c>
      <c r="C122" t="s">
        <v>29</v>
      </c>
    </row>
    <row r="123" spans="1:3">
      <c r="A123" s="3"/>
      <c r="B123" s="11"/>
      <c r="C123" t="s">
        <v>30</v>
      </c>
    </row>
    <row r="124" spans="1:3">
      <c r="A124" s="3"/>
    </row>
    <row r="125" spans="1:3">
      <c r="A125" s="25" t="s">
        <v>31</v>
      </c>
    </row>
    <row r="126" spans="1:3">
      <c r="A126" s="3" t="s">
        <v>32</v>
      </c>
      <c r="B126" s="26">
        <f>D20/B20</f>
        <v>4.3029953917050694</v>
      </c>
    </row>
    <row r="127" spans="1:3">
      <c r="A127" s="3" t="s">
        <v>33</v>
      </c>
      <c r="B127" s="27">
        <f>F20/B20</f>
        <v>249.98963133640552</v>
      </c>
    </row>
    <row r="128" spans="1:3">
      <c r="A128" s="3" t="s">
        <v>34</v>
      </c>
      <c r="B128" s="27">
        <f>F20/D20</f>
        <v>58.096653279785812</v>
      </c>
    </row>
    <row r="129" spans="1:2">
      <c r="A129" s="3"/>
      <c r="B129" s="16"/>
    </row>
    <row r="130" spans="1:2">
      <c r="A130" s="25" t="s">
        <v>35</v>
      </c>
      <c r="B130" s="16"/>
    </row>
    <row r="131" spans="1:2">
      <c r="A131" s="3" t="s">
        <v>32</v>
      </c>
      <c r="B131" s="26">
        <f>D41/B41</f>
        <v>10.931972789115646</v>
      </c>
    </row>
    <row r="132" spans="1:2">
      <c r="A132" s="3" t="s">
        <v>33</v>
      </c>
      <c r="B132" s="27">
        <f>F41/B41</f>
        <v>442.99319727891157</v>
      </c>
    </row>
    <row r="133" spans="1:2">
      <c r="A133" s="3" t="s">
        <v>34</v>
      </c>
      <c r="B133" s="27">
        <f>F41/D41</f>
        <v>40.522713130056005</v>
      </c>
    </row>
    <row r="134" spans="1:2">
      <c r="A134" s="3"/>
      <c r="B134" s="16"/>
    </row>
    <row r="135" spans="1:2">
      <c r="A135" s="25" t="s">
        <v>9</v>
      </c>
      <c r="B135" s="16"/>
    </row>
    <row r="136" spans="1:2">
      <c r="A136" s="3" t="s">
        <v>33</v>
      </c>
      <c r="B136" s="27">
        <f>D83/B83</f>
        <v>37.979919678714857</v>
      </c>
    </row>
    <row r="137" spans="1:2">
      <c r="A137" s="3"/>
    </row>
    <row r="138" spans="1:2">
      <c r="A138" s="3"/>
    </row>
    <row r="139" spans="1:2">
      <c r="A139" s="3"/>
    </row>
    <row r="140" spans="1:2">
      <c r="A140" s="3"/>
    </row>
    <row r="141" spans="1:2">
      <c r="A141" s="3"/>
    </row>
    <row r="142" spans="1:2">
      <c r="A142" s="3"/>
    </row>
    <row r="143" spans="1:2">
      <c r="A143" s="3"/>
    </row>
    <row r="144" spans="1:2">
      <c r="A144" s="3"/>
    </row>
  </sheetData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89"/>
  <sheetViews>
    <sheetView workbookViewId="0">
      <selection sqref="A1:IV65536"/>
    </sheetView>
  </sheetViews>
  <sheetFormatPr defaultRowHeight="12.75"/>
  <cols>
    <col min="1" max="1" width="28.5703125" bestFit="1" customWidth="1"/>
    <col min="2" max="2" width="28.42578125" bestFit="1" customWidth="1"/>
    <col min="3" max="3" width="18.140625" bestFit="1" customWidth="1"/>
    <col min="4" max="4" width="15.28515625" customWidth="1"/>
    <col min="5" max="5" width="23.42578125" customWidth="1"/>
    <col min="6" max="9" width="14.85546875" bestFit="1" customWidth="1"/>
  </cols>
  <sheetData>
    <row r="1" spans="1:3">
      <c r="A1" s="3" t="s">
        <v>36</v>
      </c>
    </row>
    <row r="2" spans="1:3">
      <c r="A2" s="5">
        <v>2014</v>
      </c>
    </row>
    <row r="4" spans="1:3">
      <c r="A4" s="3" t="s">
        <v>38</v>
      </c>
    </row>
    <row r="6" spans="1:3">
      <c r="A6" t="s">
        <v>39</v>
      </c>
      <c r="B6" s="1">
        <v>9404</v>
      </c>
      <c r="C6" t="s">
        <v>40</v>
      </c>
    </row>
    <row r="7" spans="1:3">
      <c r="A7" t="s">
        <v>41</v>
      </c>
      <c r="B7" s="1">
        <v>4123</v>
      </c>
      <c r="C7" t="s">
        <v>40</v>
      </c>
    </row>
    <row r="8" spans="1:3">
      <c r="A8" t="s">
        <v>42</v>
      </c>
      <c r="B8" s="1">
        <v>22</v>
      </c>
      <c r="C8" t="s">
        <v>40</v>
      </c>
    </row>
    <row r="9" spans="1:3">
      <c r="A9" t="s">
        <v>43</v>
      </c>
      <c r="B9" s="1">
        <v>458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1127</v>
      </c>
      <c r="C11" t="s">
        <v>46</v>
      </c>
    </row>
    <row r="12" spans="1:3">
      <c r="A12" t="s">
        <v>47</v>
      </c>
      <c r="B12" s="1">
        <v>1286</v>
      </c>
      <c r="C12" t="s">
        <v>48</v>
      </c>
    </row>
    <row r="13" spans="1:3">
      <c r="A13" t="s">
        <v>49</v>
      </c>
      <c r="B13" s="1">
        <v>404</v>
      </c>
      <c r="C13" t="s">
        <v>48</v>
      </c>
    </row>
    <row r="14" spans="1:3">
      <c r="A14" t="s">
        <v>50</v>
      </c>
      <c r="B14" s="1">
        <v>1336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133000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t="s">
        <v>61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31" spans="1:3">
      <c r="A31" s="3" t="s">
        <v>65</v>
      </c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520000</v>
      </c>
      <c r="C35" s="6">
        <v>0.49476688867745006</v>
      </c>
      <c r="D35" s="1">
        <v>64900</v>
      </c>
      <c r="E35" s="6">
        <v>0.66769547325102885</v>
      </c>
      <c r="F35" s="1">
        <v>584900</v>
      </c>
      <c r="G35" s="6">
        <v>0.50940602682459502</v>
      </c>
    </row>
    <row r="36" spans="1:7">
      <c r="A36" t="s">
        <v>45</v>
      </c>
      <c r="B36" s="1">
        <v>98000</v>
      </c>
      <c r="C36" s="6">
        <v>9.3244529019980968E-2</v>
      </c>
      <c r="D36" s="1">
        <v>4500</v>
      </c>
      <c r="E36" s="6">
        <v>4.6296296296296294E-2</v>
      </c>
      <c r="F36" s="1">
        <v>102500</v>
      </c>
      <c r="G36" s="6">
        <v>8.9270161992684199E-2</v>
      </c>
    </row>
    <row r="37" spans="1:7">
      <c r="A37" t="s">
        <v>70</v>
      </c>
      <c r="B37" s="1">
        <v>35000</v>
      </c>
      <c r="C37" s="6">
        <v>3.3301617507136061E-2</v>
      </c>
      <c r="D37" s="1">
        <v>1900</v>
      </c>
      <c r="E37" s="6">
        <v>1.954732510288066E-2</v>
      </c>
      <c r="F37" s="1">
        <v>36900</v>
      </c>
      <c r="G37" s="6">
        <v>3.2137258317366316E-2</v>
      </c>
    </row>
    <row r="38" spans="1:7">
      <c r="A38" t="s">
        <v>71</v>
      </c>
      <c r="B38" s="1">
        <v>179000</v>
      </c>
      <c r="C38" s="6">
        <v>0.17031398667935299</v>
      </c>
      <c r="D38" s="1">
        <v>1000</v>
      </c>
      <c r="E38" s="6">
        <v>1.0288065843621399E-2</v>
      </c>
      <c r="F38" s="1">
        <v>180000</v>
      </c>
      <c r="G38" s="6">
        <v>0.15676711374325031</v>
      </c>
    </row>
    <row r="39" spans="1:7">
      <c r="A39" t="s">
        <v>72</v>
      </c>
      <c r="B39" s="1">
        <v>2000</v>
      </c>
      <c r="C39" s="6">
        <v>1.9029495718363464E-3</v>
      </c>
      <c r="D39" s="1">
        <v>500</v>
      </c>
      <c r="E39" s="6">
        <v>5.1440329218106996E-3</v>
      </c>
      <c r="F39" s="1">
        <v>2500</v>
      </c>
      <c r="G39" s="6">
        <v>2.1773210242118099E-3</v>
      </c>
    </row>
    <row r="40" spans="1:7">
      <c r="A40" t="s">
        <v>187</v>
      </c>
      <c r="B40" s="1">
        <v>0</v>
      </c>
      <c r="C40" s="6">
        <v>0</v>
      </c>
      <c r="D40" s="1">
        <v>4400</v>
      </c>
      <c r="E40" s="6">
        <v>4.5267489711934158E-2</v>
      </c>
      <c r="F40" s="1">
        <v>4400</v>
      </c>
      <c r="G40" s="6">
        <v>3.8320850026127853E-3</v>
      </c>
    </row>
    <row r="41" spans="1:7">
      <c r="A41" t="s">
        <v>53</v>
      </c>
      <c r="B41" s="1">
        <v>10000</v>
      </c>
      <c r="C41" s="6">
        <v>9.5147478591817315E-3</v>
      </c>
      <c r="D41" s="1">
        <v>600</v>
      </c>
      <c r="E41" s="6">
        <v>6.1728395061728392E-3</v>
      </c>
      <c r="F41" s="1">
        <v>10600</v>
      </c>
      <c r="G41" s="6">
        <v>9.2318411426580739E-3</v>
      </c>
    </row>
    <row r="42" spans="1:7">
      <c r="A42" t="s">
        <v>74</v>
      </c>
      <c r="B42" s="1">
        <v>6000</v>
      </c>
      <c r="C42" s="6">
        <v>5.708848715509039E-3</v>
      </c>
      <c r="D42" s="1">
        <v>0</v>
      </c>
      <c r="E42" s="6">
        <v>0</v>
      </c>
      <c r="F42" s="1">
        <v>6000</v>
      </c>
      <c r="G42" s="6">
        <v>5.2255704581083435E-3</v>
      </c>
    </row>
    <row r="43" spans="1:7">
      <c r="A43" t="s">
        <v>75</v>
      </c>
      <c r="B43" s="1">
        <v>10000</v>
      </c>
      <c r="C43" s="6">
        <v>9.5147478591817315E-3</v>
      </c>
      <c r="D43" s="1">
        <v>800</v>
      </c>
      <c r="E43" s="6">
        <v>8.23045267489712E-3</v>
      </c>
      <c r="F43" s="1">
        <v>10800</v>
      </c>
      <c r="G43" s="6">
        <v>9.4060268245950186E-3</v>
      </c>
    </row>
    <row r="44" spans="1:7">
      <c r="A44" t="s">
        <v>76</v>
      </c>
      <c r="B44" s="1">
        <v>192000</v>
      </c>
      <c r="C44" s="6">
        <v>0.18268315889628925</v>
      </c>
      <c r="D44" s="1">
        <v>18800</v>
      </c>
      <c r="E44" s="6">
        <v>0.19341563786008231</v>
      </c>
      <c r="F44" s="1">
        <v>210800</v>
      </c>
      <c r="G44" s="6">
        <v>0.1835917087615398</v>
      </c>
    </row>
    <row r="45" spans="1:7">
      <c r="A45" t="s">
        <v>68</v>
      </c>
      <c r="B45" s="1">
        <v>1051000</v>
      </c>
      <c r="D45" s="1">
        <v>97200</v>
      </c>
      <c r="F45" s="1">
        <v>1148200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1415000</v>
      </c>
      <c r="C49" s="6">
        <v>0.37178139779295849</v>
      </c>
      <c r="D49" s="1">
        <v>223700</v>
      </c>
      <c r="E49" s="6">
        <v>0.42593297791317591</v>
      </c>
      <c r="F49" s="1">
        <v>1638700</v>
      </c>
      <c r="G49" s="6">
        <v>0.3783478019948282</v>
      </c>
    </row>
    <row r="50" spans="1:7">
      <c r="A50" t="s">
        <v>45</v>
      </c>
      <c r="B50" s="1">
        <v>554000</v>
      </c>
      <c r="C50" s="6">
        <v>0.14555964266946925</v>
      </c>
      <c r="D50" s="1">
        <v>50100</v>
      </c>
      <c r="E50" s="6">
        <v>9.5392231530845389E-2</v>
      </c>
      <c r="F50" s="1">
        <v>604100</v>
      </c>
      <c r="G50" s="6">
        <v>0.13947635759142962</v>
      </c>
    </row>
    <row r="51" spans="1:7">
      <c r="A51" t="s">
        <v>70</v>
      </c>
      <c r="B51" s="1">
        <v>160000</v>
      </c>
      <c r="C51" s="6">
        <v>4.2038885969521808E-2</v>
      </c>
      <c r="D51" s="1">
        <v>10400</v>
      </c>
      <c r="E51" s="6">
        <v>1.9801980198019802E-2</v>
      </c>
      <c r="F51" s="1">
        <v>170400</v>
      </c>
      <c r="G51" s="6">
        <v>3.9342445511636501E-2</v>
      </c>
    </row>
    <row r="52" spans="1:7">
      <c r="A52" t="s">
        <v>71</v>
      </c>
      <c r="B52" s="1">
        <v>879000</v>
      </c>
      <c r="C52" s="6">
        <v>0.23095112979506044</v>
      </c>
      <c r="D52" s="1">
        <v>5100</v>
      </c>
      <c r="E52" s="6">
        <v>9.7105864432597104E-3</v>
      </c>
      <c r="F52" s="1">
        <v>884100</v>
      </c>
      <c r="G52" s="6">
        <v>0.2041235685260436</v>
      </c>
    </row>
    <row r="53" spans="1:7">
      <c r="A53" t="s">
        <v>72</v>
      </c>
      <c r="B53" s="1">
        <v>7000</v>
      </c>
      <c r="C53" s="6">
        <v>1.8392012611665792E-3</v>
      </c>
      <c r="D53" s="1">
        <v>9100</v>
      </c>
      <c r="E53" s="6">
        <v>1.7326732673267328E-2</v>
      </c>
      <c r="F53" s="1">
        <v>16100</v>
      </c>
      <c r="G53" s="6">
        <v>3.7172146287403028E-3</v>
      </c>
    </row>
    <row r="54" spans="1:7">
      <c r="A54" t="s">
        <v>187</v>
      </c>
      <c r="B54" s="1">
        <v>0</v>
      </c>
      <c r="C54" s="6">
        <v>0</v>
      </c>
      <c r="D54" s="1">
        <v>70500</v>
      </c>
      <c r="E54" s="6">
        <v>0.13423457730388424</v>
      </c>
      <c r="F54" s="1">
        <v>70500</v>
      </c>
      <c r="G54" s="6">
        <v>1.6277244181751017E-2</v>
      </c>
    </row>
    <row r="55" spans="1:7">
      <c r="A55" t="s">
        <v>53</v>
      </c>
      <c r="B55" s="1">
        <v>47000</v>
      </c>
      <c r="C55" s="6">
        <v>1.234892275354703E-2</v>
      </c>
      <c r="D55" s="1">
        <v>7500</v>
      </c>
      <c r="E55" s="6">
        <v>1.428027418126428E-2</v>
      </c>
      <c r="F55" s="1">
        <v>54500</v>
      </c>
      <c r="G55" s="6">
        <v>1.2583117842630219E-2</v>
      </c>
    </row>
    <row r="56" spans="1:7">
      <c r="A56" t="s">
        <v>74</v>
      </c>
      <c r="B56" s="1">
        <v>25000</v>
      </c>
      <c r="C56" s="6">
        <v>6.5685759327377821E-3</v>
      </c>
      <c r="D56" s="1">
        <v>0</v>
      </c>
      <c r="E56" s="6">
        <v>0</v>
      </c>
      <c r="F56" s="1">
        <v>25000</v>
      </c>
      <c r="G56" s="6">
        <v>5.7720724048762467E-3</v>
      </c>
    </row>
    <row r="57" spans="1:7">
      <c r="A57" t="s">
        <v>75</v>
      </c>
      <c r="B57" s="1">
        <v>23000</v>
      </c>
      <c r="C57" s="6">
        <v>6.0430898581187598E-3</v>
      </c>
      <c r="D57" s="1">
        <v>5300</v>
      </c>
      <c r="E57" s="6">
        <v>1.0091393754760092E-2</v>
      </c>
      <c r="F57" s="1">
        <v>28300</v>
      </c>
      <c r="G57" s="6">
        <v>6.5339859623199112E-3</v>
      </c>
    </row>
    <row r="58" spans="1:7">
      <c r="A58" t="s">
        <v>76</v>
      </c>
      <c r="B58" s="1">
        <v>695000</v>
      </c>
      <c r="C58" s="6">
        <v>0.18260641093011035</v>
      </c>
      <c r="D58" s="1">
        <v>143400</v>
      </c>
      <c r="E58" s="6">
        <v>0.27303884234577303</v>
      </c>
      <c r="F58" s="1">
        <v>838400</v>
      </c>
      <c r="G58" s="6">
        <v>0.19357222016992981</v>
      </c>
    </row>
    <row r="59" spans="1:7">
      <c r="A59" t="s">
        <v>68</v>
      </c>
      <c r="B59" s="1">
        <v>3806000</v>
      </c>
      <c r="D59" s="1">
        <v>525200</v>
      </c>
      <c r="F59" s="1">
        <v>4331200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144527000</v>
      </c>
      <c r="C63" s="6">
        <v>0.55458260585944241</v>
      </c>
      <c r="D63" s="2">
        <v>22581000</v>
      </c>
      <c r="E63" s="6">
        <v>0.59033750751614333</v>
      </c>
      <c r="F63" s="2">
        <v>167108000</v>
      </c>
      <c r="G63" s="6">
        <v>0.55915892603795803</v>
      </c>
    </row>
    <row r="64" spans="1:7">
      <c r="A64" t="s">
        <v>45</v>
      </c>
      <c r="B64" s="2">
        <v>41549000</v>
      </c>
      <c r="C64" s="6">
        <v>0.15943285815698088</v>
      </c>
      <c r="D64" s="2">
        <v>3326000</v>
      </c>
      <c r="E64" s="6">
        <v>8.6951975111761781E-2</v>
      </c>
      <c r="F64" s="2">
        <v>44875000</v>
      </c>
      <c r="G64" s="6">
        <v>0.15015592793853896</v>
      </c>
    </row>
    <row r="65" spans="1:7">
      <c r="A65" t="s">
        <v>70</v>
      </c>
      <c r="B65" s="2">
        <v>5808000</v>
      </c>
      <c r="C65" s="6">
        <v>2.2286602329195524E-2</v>
      </c>
      <c r="D65" s="2">
        <v>504000</v>
      </c>
      <c r="E65" s="6">
        <v>1.3176126114349951E-2</v>
      </c>
      <c r="F65" s="2">
        <v>6312000</v>
      </c>
      <c r="G65" s="6">
        <v>2.112053965789544E-2</v>
      </c>
    </row>
    <row r="66" spans="1:7">
      <c r="A66" t="s">
        <v>71</v>
      </c>
      <c r="B66" s="2">
        <v>42866000</v>
      </c>
      <c r="C66" s="6">
        <v>0.16448648337522304</v>
      </c>
      <c r="D66" s="2">
        <v>299000</v>
      </c>
      <c r="E66" s="6">
        <v>7.8167891035528479E-3</v>
      </c>
      <c r="F66" s="2">
        <v>43165000</v>
      </c>
      <c r="G66" s="6">
        <v>0.14443410873464144</v>
      </c>
    </row>
    <row r="67" spans="1:7">
      <c r="A67" t="s">
        <v>72</v>
      </c>
      <c r="B67" s="2">
        <v>370000</v>
      </c>
      <c r="C67" s="6">
        <v>1.4197732200072906E-3</v>
      </c>
      <c r="D67" s="2">
        <v>637000</v>
      </c>
      <c r="E67" s="6">
        <v>1.6653159394525632E-2</v>
      </c>
      <c r="F67" s="2">
        <v>1007000</v>
      </c>
      <c r="G67" s="6">
        <v>3.3695157534063226E-3</v>
      </c>
    </row>
    <row r="68" spans="1:7">
      <c r="A68" t="s">
        <v>187</v>
      </c>
      <c r="B68" s="2">
        <v>0</v>
      </c>
      <c r="C68" s="6">
        <v>0</v>
      </c>
      <c r="D68" s="2">
        <v>4327000</v>
      </c>
      <c r="E68" s="6">
        <v>0.1131212255888735</v>
      </c>
      <c r="F68" s="2">
        <v>4327000</v>
      </c>
      <c r="G68" s="6">
        <v>1.4478544851031935E-2</v>
      </c>
    </row>
    <row r="69" spans="1:7">
      <c r="A69" t="s">
        <v>53</v>
      </c>
      <c r="B69" s="2">
        <v>1569000</v>
      </c>
      <c r="C69" s="6">
        <v>6.0206058978147002E-3</v>
      </c>
      <c r="D69" s="2">
        <v>392000</v>
      </c>
      <c r="E69" s="6">
        <v>1.0248098088938852E-2</v>
      </c>
      <c r="F69" s="2">
        <v>1961000</v>
      </c>
      <c r="G69" s="6">
        <v>6.5616885724228387E-3</v>
      </c>
    </row>
    <row r="70" spans="1:7">
      <c r="A70" t="s">
        <v>74</v>
      </c>
      <c r="B70" s="2">
        <v>1096000</v>
      </c>
      <c r="C70" s="6">
        <v>4.2055985111567312E-3</v>
      </c>
      <c r="D70" s="2">
        <v>0</v>
      </c>
      <c r="E70" s="6">
        <v>0</v>
      </c>
      <c r="F70" s="2">
        <v>1096000</v>
      </c>
      <c r="G70" s="6">
        <v>3.66731803945713E-3</v>
      </c>
    </row>
    <row r="71" spans="1:7">
      <c r="A71" t="s">
        <v>75</v>
      </c>
      <c r="B71" s="2">
        <v>847000</v>
      </c>
      <c r="C71" s="6">
        <v>3.2501295063410143E-3</v>
      </c>
      <c r="D71" s="2">
        <v>247000</v>
      </c>
      <c r="E71" s="6">
        <v>6.457347520326266E-3</v>
      </c>
      <c r="F71" s="2">
        <v>1094000</v>
      </c>
      <c r="G71" s="6">
        <v>3.6606258532537409E-3</v>
      </c>
    </row>
    <row r="72" spans="1:7">
      <c r="A72" t="s">
        <v>76</v>
      </c>
      <c r="B72" s="2">
        <v>21974000</v>
      </c>
      <c r="C72" s="6">
        <v>8.431918036875731E-2</v>
      </c>
      <c r="D72" s="2">
        <v>5940000</v>
      </c>
      <c r="E72" s="6">
        <v>0.15529005777626728</v>
      </c>
      <c r="F72" s="2">
        <v>27914000</v>
      </c>
      <c r="G72" s="6">
        <v>9.3402842840699205E-2</v>
      </c>
    </row>
    <row r="73" spans="1:7">
      <c r="A73" t="s">
        <v>68</v>
      </c>
      <c r="B73" s="2">
        <v>260605000</v>
      </c>
      <c r="D73" s="2">
        <v>38251000</v>
      </c>
      <c r="F73" s="2">
        <v>298856000</v>
      </c>
    </row>
    <row r="75" spans="1:7">
      <c r="A75" s="7" t="s">
        <v>217</v>
      </c>
    </row>
    <row r="76" spans="1:7">
      <c r="A76" t="s">
        <v>80</v>
      </c>
    </row>
    <row r="77" spans="1:7">
      <c r="A77" t="s">
        <v>189</v>
      </c>
    </row>
    <row r="78" spans="1:7">
      <c r="A78" t="s">
        <v>82</v>
      </c>
    </row>
    <row r="79" spans="1:7">
      <c r="A79" t="s">
        <v>83</v>
      </c>
    </row>
    <row r="81" spans="1:7">
      <c r="A81" s="3" t="s">
        <v>190</v>
      </c>
    </row>
    <row r="82" spans="1:7">
      <c r="B82" t="s">
        <v>0</v>
      </c>
      <c r="D82" t="s">
        <v>67</v>
      </c>
      <c r="F82" t="s">
        <v>68</v>
      </c>
    </row>
    <row r="83" spans="1:7">
      <c r="A83" t="s">
        <v>191</v>
      </c>
      <c r="B83" s="1">
        <v>858000</v>
      </c>
      <c r="C83" s="6">
        <v>0.81636536631779255</v>
      </c>
      <c r="D83" s="1">
        <v>56100</v>
      </c>
      <c r="E83" s="6">
        <v>0.5771604938271605</v>
      </c>
      <c r="F83" s="1">
        <v>914100</v>
      </c>
      <c r="G83" s="6">
        <v>0.79611565929280614</v>
      </c>
    </row>
    <row r="84" spans="1:7">
      <c r="A84" t="s">
        <v>192</v>
      </c>
      <c r="B84" s="1">
        <v>129000</v>
      </c>
      <c r="C84" s="6">
        <v>0.12274024738344434</v>
      </c>
      <c r="D84" s="1">
        <v>17500</v>
      </c>
      <c r="E84" s="6">
        <v>0.1800411522633745</v>
      </c>
      <c r="F84" s="1">
        <v>146500</v>
      </c>
      <c r="G84" s="6">
        <v>0.12759101201881207</v>
      </c>
    </row>
    <row r="85" spans="1:7">
      <c r="A85" t="s">
        <v>193</v>
      </c>
      <c r="B85" s="1">
        <v>51000</v>
      </c>
      <c r="C85" s="6">
        <v>4.8525214081826834E-2</v>
      </c>
      <c r="D85" s="1">
        <v>17400</v>
      </c>
      <c r="E85" s="6">
        <v>0.17901234567901234</v>
      </c>
      <c r="F85" s="1">
        <v>68400</v>
      </c>
      <c r="G85" s="6">
        <v>5.9571503222435117E-2</v>
      </c>
    </row>
    <row r="86" spans="1:7">
      <c r="A86" t="s">
        <v>75</v>
      </c>
      <c r="B86" s="1">
        <v>14000</v>
      </c>
      <c r="C86" s="6">
        <v>1.3320647002854425E-2</v>
      </c>
      <c r="D86" s="1">
        <v>1300</v>
      </c>
      <c r="E86" s="6">
        <v>1.3374485596707819E-2</v>
      </c>
      <c r="F86" s="1">
        <v>15300</v>
      </c>
      <c r="G86" s="6">
        <v>1.3325204668176277E-2</v>
      </c>
    </row>
    <row r="87" spans="1:7">
      <c r="A87" t="s">
        <v>194</v>
      </c>
      <c r="B87" s="1">
        <v>0</v>
      </c>
      <c r="C87" s="6">
        <v>0</v>
      </c>
      <c r="D87" s="1">
        <v>4800</v>
      </c>
      <c r="E87" s="6">
        <v>4.9382716049382713E-2</v>
      </c>
      <c r="F87" s="1">
        <v>4800</v>
      </c>
      <c r="G87" s="6">
        <v>4.1804563664866751E-3</v>
      </c>
    </row>
    <row r="88" spans="1:7">
      <c r="A88" t="s">
        <v>68</v>
      </c>
      <c r="B88" s="1">
        <v>1051000</v>
      </c>
      <c r="D88" s="1">
        <v>97200</v>
      </c>
      <c r="F88" s="1">
        <v>1148200</v>
      </c>
    </row>
    <row r="90" spans="1:7">
      <c r="A90" s="3" t="s">
        <v>195</v>
      </c>
    </row>
    <row r="91" spans="1:7">
      <c r="B91" t="s">
        <v>0</v>
      </c>
      <c r="D91" t="s">
        <v>67</v>
      </c>
      <c r="F91" t="s">
        <v>68</v>
      </c>
    </row>
    <row r="92" spans="1:7">
      <c r="A92" t="s">
        <v>191</v>
      </c>
      <c r="B92" s="1">
        <v>3364000</v>
      </c>
      <c r="C92" s="6">
        <v>0.88386757750919598</v>
      </c>
      <c r="D92" s="1">
        <v>224100</v>
      </c>
      <c r="E92" s="6">
        <v>0.4266945925361767</v>
      </c>
      <c r="F92" s="1">
        <v>3588100</v>
      </c>
      <c r="G92" s="6">
        <v>0.82843091983745842</v>
      </c>
    </row>
    <row r="93" spans="1:7">
      <c r="A93" t="s">
        <v>192</v>
      </c>
      <c r="B93" s="1">
        <v>276000</v>
      </c>
      <c r="C93" s="6">
        <v>7.2517078297425125E-2</v>
      </c>
      <c r="D93" s="1">
        <v>83300</v>
      </c>
      <c r="E93" s="6">
        <v>0.1586062452399086</v>
      </c>
      <c r="F93" s="1">
        <v>359300</v>
      </c>
      <c r="G93" s="6">
        <v>8.295622460288142E-2</v>
      </c>
    </row>
    <row r="94" spans="1:7">
      <c r="A94" t="s">
        <v>193</v>
      </c>
      <c r="B94" s="1">
        <v>130000</v>
      </c>
      <c r="C94" s="6">
        <v>3.415659485023647E-2</v>
      </c>
      <c r="D94" s="1">
        <v>108800</v>
      </c>
      <c r="E94" s="6">
        <v>0.20715917745620716</v>
      </c>
      <c r="F94" s="1">
        <v>238800</v>
      </c>
      <c r="G94" s="6">
        <v>5.5134835611377907E-2</v>
      </c>
    </row>
    <row r="95" spans="1:7">
      <c r="A95" t="s">
        <v>75</v>
      </c>
      <c r="B95" s="1">
        <v>35000</v>
      </c>
      <c r="C95" s="6">
        <v>9.1960063058328951E-3</v>
      </c>
      <c r="D95" s="1">
        <v>24500</v>
      </c>
      <c r="E95" s="6">
        <v>4.6648895658796652E-2</v>
      </c>
      <c r="F95" s="1">
        <v>59500</v>
      </c>
      <c r="G95" s="6">
        <v>1.3737532323605467E-2</v>
      </c>
    </row>
    <row r="96" spans="1:7">
      <c r="A96" t="s">
        <v>194</v>
      </c>
      <c r="B96" s="1">
        <v>0</v>
      </c>
      <c r="C96" s="6">
        <v>0</v>
      </c>
      <c r="D96" s="1">
        <v>84500</v>
      </c>
      <c r="E96" s="6">
        <v>0.1608910891089109</v>
      </c>
      <c r="F96" s="1">
        <v>84500</v>
      </c>
      <c r="G96" s="6">
        <v>1.9509604728481716E-2</v>
      </c>
    </row>
    <row r="97" spans="1:7">
      <c r="A97" t="s">
        <v>68</v>
      </c>
      <c r="B97" s="1">
        <v>3806000</v>
      </c>
      <c r="D97" s="1">
        <v>525200</v>
      </c>
      <c r="F97" s="1">
        <v>4331200</v>
      </c>
    </row>
    <row r="99" spans="1:7">
      <c r="A99" s="3" t="s">
        <v>196</v>
      </c>
    </row>
    <row r="100" spans="1:7">
      <c r="B100" t="s">
        <v>0</v>
      </c>
      <c r="D100" t="s">
        <v>67</v>
      </c>
      <c r="F100" t="s">
        <v>68</v>
      </c>
    </row>
    <row r="101" spans="1:7">
      <c r="A101" t="s">
        <v>191</v>
      </c>
      <c r="B101" s="2">
        <v>223057000</v>
      </c>
      <c r="C101" s="6">
        <v>0.85591987874369257</v>
      </c>
      <c r="D101" s="2">
        <v>17587000</v>
      </c>
      <c r="E101" s="6">
        <v>0.45977882931165198</v>
      </c>
      <c r="F101" s="2">
        <v>240644000</v>
      </c>
      <c r="G101" s="6">
        <v>0.80521722836416199</v>
      </c>
    </row>
    <row r="102" spans="1:7">
      <c r="A102" t="s">
        <v>192</v>
      </c>
      <c r="B102" s="2">
        <v>15517000</v>
      </c>
      <c r="C102" s="6">
        <v>5.9542219067170624E-2</v>
      </c>
      <c r="D102" s="2">
        <v>8052000</v>
      </c>
      <c r="E102" s="6">
        <v>0.21050430054116231</v>
      </c>
      <c r="F102" s="2">
        <v>23569000</v>
      </c>
      <c r="G102" s="6">
        <v>7.8864068313836758E-2</v>
      </c>
    </row>
    <row r="103" spans="1:7">
      <c r="A103" t="s">
        <v>193</v>
      </c>
      <c r="B103" s="2">
        <v>13837000</v>
      </c>
      <c r="C103" s="6">
        <v>5.3095681203353735E-2</v>
      </c>
      <c r="D103" s="2">
        <v>5193000</v>
      </c>
      <c r="E103" s="6">
        <v>0.13576115657107005</v>
      </c>
      <c r="F103" s="2">
        <v>19030000</v>
      </c>
      <c r="G103" s="6">
        <v>6.36761517252456E-2</v>
      </c>
    </row>
    <row r="104" spans="1:7">
      <c r="A104" t="s">
        <v>75</v>
      </c>
      <c r="B104" s="2">
        <v>8194000</v>
      </c>
      <c r="C104" s="6">
        <v>3.144222098578308E-2</v>
      </c>
      <c r="D104" s="2">
        <v>1705000</v>
      </c>
      <c r="E104" s="6">
        <v>4.4573998065410056E-2</v>
      </c>
      <c r="F104" s="2">
        <v>9899000</v>
      </c>
      <c r="G104" s="6">
        <v>3.3122975613673472E-2</v>
      </c>
    </row>
    <row r="105" spans="1:7">
      <c r="A105" t="s">
        <v>194</v>
      </c>
      <c r="B105" s="2">
        <v>0</v>
      </c>
      <c r="C105" s="6">
        <v>0</v>
      </c>
      <c r="D105" s="2">
        <v>5714000</v>
      </c>
      <c r="E105" s="6">
        <v>0.14938171551070561</v>
      </c>
      <c r="F105" s="2">
        <v>5714000</v>
      </c>
      <c r="G105" s="6">
        <v>1.9119575983082154E-2</v>
      </c>
    </row>
    <row r="106" spans="1:7">
      <c r="A106" t="s">
        <v>68</v>
      </c>
      <c r="B106" s="2">
        <v>260605000</v>
      </c>
      <c r="D106" s="2">
        <v>38251000</v>
      </c>
      <c r="F106" s="2">
        <v>298856000</v>
      </c>
    </row>
    <row r="108" spans="1:7">
      <c r="A108" s="7" t="s">
        <v>218</v>
      </c>
    </row>
    <row r="109" spans="1:7">
      <c r="A109" t="s">
        <v>198</v>
      </c>
    </row>
    <row r="110" spans="1:7">
      <c r="A110" t="s">
        <v>199</v>
      </c>
    </row>
    <row r="111" spans="1:7">
      <c r="A111" t="s">
        <v>200</v>
      </c>
    </row>
    <row r="114" spans="1:8">
      <c r="A114" s="3" t="s">
        <v>84</v>
      </c>
    </row>
    <row r="115" spans="1:8">
      <c r="B115" t="s">
        <v>2</v>
      </c>
      <c r="C115" t="s">
        <v>5</v>
      </c>
    </row>
    <row r="116" spans="1:8">
      <c r="A116" t="s">
        <v>85</v>
      </c>
      <c r="B116" s="1">
        <v>1856000</v>
      </c>
      <c r="C116" s="2">
        <v>70200000</v>
      </c>
    </row>
    <row r="117" spans="1:8">
      <c r="A117" t="s">
        <v>86</v>
      </c>
      <c r="B117" s="1">
        <v>90000</v>
      </c>
      <c r="C117" s="2">
        <v>2482000</v>
      </c>
    </row>
    <row r="118" spans="1:8">
      <c r="A118" t="s">
        <v>87</v>
      </c>
      <c r="B118" s="1">
        <v>1515000</v>
      </c>
      <c r="C118" s="2">
        <v>52043000</v>
      </c>
    </row>
    <row r="119" spans="1:8">
      <c r="A119" t="s">
        <v>68</v>
      </c>
      <c r="B119" s="1">
        <v>3461000</v>
      </c>
      <c r="C119" s="2">
        <v>124725000</v>
      </c>
    </row>
    <row r="121" spans="1:8">
      <c r="A121" s="7" t="s">
        <v>219</v>
      </c>
    </row>
    <row r="122" spans="1:8">
      <c r="A122" t="s">
        <v>89</v>
      </c>
    </row>
    <row r="125" spans="1:8">
      <c r="A125" s="3" t="s">
        <v>90</v>
      </c>
    </row>
    <row r="127" spans="1:8">
      <c r="B127" t="s">
        <v>91</v>
      </c>
      <c r="C127" t="s">
        <v>92</v>
      </c>
      <c r="D127" t="s">
        <v>93</v>
      </c>
      <c r="E127" t="s">
        <v>94</v>
      </c>
      <c r="F127" t="s">
        <v>95</v>
      </c>
      <c r="G127" t="s">
        <v>68</v>
      </c>
      <c r="H127" t="s">
        <v>96</v>
      </c>
    </row>
    <row r="128" spans="1:8">
      <c r="A128" t="s">
        <v>97</v>
      </c>
      <c r="B128" s="2">
        <v>97137000</v>
      </c>
      <c r="C128" s="2">
        <v>33220000</v>
      </c>
      <c r="D128" s="2">
        <v>57921000</v>
      </c>
      <c r="E128" s="2">
        <v>28434000</v>
      </c>
      <c r="F128" s="2">
        <v>43894000</v>
      </c>
      <c r="G128" s="2">
        <v>260606000</v>
      </c>
      <c r="H128" s="6">
        <v>0.6152447819897493</v>
      </c>
    </row>
    <row r="129" spans="1:8">
      <c r="A129" t="s">
        <v>98</v>
      </c>
      <c r="B129" s="2">
        <v>12482000</v>
      </c>
      <c r="C129" s="2">
        <v>10270000</v>
      </c>
      <c r="D129" s="2">
        <v>7913000</v>
      </c>
      <c r="E129" s="2">
        <v>4082000</v>
      </c>
      <c r="F129" s="2">
        <v>3503000</v>
      </c>
      <c r="G129" s="2">
        <v>38250000</v>
      </c>
      <c r="H129" s="6">
        <v>9.0301500775530535E-2</v>
      </c>
    </row>
    <row r="130" spans="1:8">
      <c r="A130" t="s">
        <v>68</v>
      </c>
      <c r="B130" s="2">
        <v>109619000</v>
      </c>
      <c r="C130" s="2">
        <v>43490000</v>
      </c>
      <c r="D130" s="2">
        <v>65834000</v>
      </c>
      <c r="E130" s="2">
        <v>32516000</v>
      </c>
      <c r="F130" s="2">
        <v>47397000</v>
      </c>
      <c r="G130" s="2">
        <v>298856000</v>
      </c>
      <c r="H130" s="6"/>
    </row>
    <row r="131" spans="1:8">
      <c r="A131" t="s">
        <v>96</v>
      </c>
      <c r="B131" s="6">
        <v>0.36679537971464515</v>
      </c>
      <c r="C131" s="6">
        <v>0.14552158899269213</v>
      </c>
      <c r="D131" s="6">
        <v>0.22028669325695319</v>
      </c>
      <c r="E131" s="6">
        <v>0.10880156329469712</v>
      </c>
      <c r="F131" s="6">
        <v>0.15859477474101238</v>
      </c>
      <c r="G131" s="2"/>
      <c r="H131" s="6"/>
    </row>
    <row r="132" spans="1:8">
      <c r="B132" s="2"/>
      <c r="C132" s="2"/>
      <c r="D132" s="2"/>
      <c r="E132" s="2"/>
      <c r="F132" s="2"/>
      <c r="G132" s="2"/>
      <c r="H132" s="6"/>
    </row>
    <row r="133" spans="1:8">
      <c r="A133" t="s">
        <v>99</v>
      </c>
      <c r="B133" s="2">
        <v>0</v>
      </c>
      <c r="C133" s="2">
        <v>36583000</v>
      </c>
      <c r="D133" s="2">
        <v>54247000</v>
      </c>
      <c r="E133" s="2">
        <v>12726000</v>
      </c>
      <c r="F133" s="2">
        <v>21169000</v>
      </c>
      <c r="G133" s="2">
        <v>124725000</v>
      </c>
      <c r="H133" s="6">
        <v>0.29445371723472014</v>
      </c>
    </row>
    <row r="134" spans="1:8">
      <c r="A134" t="s">
        <v>96</v>
      </c>
      <c r="B134" s="6">
        <v>0</v>
      </c>
      <c r="C134" s="6">
        <v>0.29330928041691723</v>
      </c>
      <c r="D134" s="6">
        <v>0.434932852275005</v>
      </c>
      <c r="E134" s="6">
        <v>0.10203247143716175</v>
      </c>
      <c r="F134" s="6">
        <v>0.16972539587091601</v>
      </c>
      <c r="G134" s="2"/>
      <c r="H134" s="6"/>
    </row>
    <row r="135" spans="1:8">
      <c r="B135" s="2"/>
      <c r="C135" s="2"/>
      <c r="D135" s="2"/>
      <c r="E135" s="2"/>
      <c r="F135" s="2"/>
      <c r="G135" s="2"/>
      <c r="H135" s="6"/>
    </row>
    <row r="136" spans="1:8">
      <c r="A136" t="s">
        <v>68</v>
      </c>
      <c r="B136" s="2">
        <v>109619000</v>
      </c>
      <c r="C136" s="2">
        <v>80073000</v>
      </c>
      <c r="D136" s="2">
        <v>120081000</v>
      </c>
      <c r="E136" s="2">
        <v>45242000</v>
      </c>
      <c r="F136" s="2">
        <v>68566000</v>
      </c>
      <c r="G136" s="2">
        <v>423581000</v>
      </c>
    </row>
    <row r="137" spans="1:8">
      <c r="A137" t="s">
        <v>96</v>
      </c>
      <c r="B137" s="6">
        <v>0.25879111669314725</v>
      </c>
      <c r="C137" s="6">
        <v>0.18903822409409299</v>
      </c>
      <c r="D137" s="6">
        <v>0.2834900526699734</v>
      </c>
      <c r="E137" s="6">
        <v>0.10680837903494254</v>
      </c>
      <c r="F137" s="6">
        <v>0.16187222750784383</v>
      </c>
    </row>
    <row r="139" spans="1:8">
      <c r="A139" t="s">
        <v>207</v>
      </c>
    </row>
    <row r="140" spans="1:8">
      <c r="A140" t="s">
        <v>101</v>
      </c>
    </row>
    <row r="142" spans="1:8">
      <c r="A142" s="3" t="s">
        <v>102</v>
      </c>
    </row>
    <row r="144" spans="1:8">
      <c r="A144" t="s">
        <v>103</v>
      </c>
    </row>
    <row r="145" spans="1:6">
      <c r="A145" t="s">
        <v>104</v>
      </c>
    </row>
    <row r="147" spans="1:6">
      <c r="B147" t="s">
        <v>53</v>
      </c>
      <c r="C147" t="s">
        <v>105</v>
      </c>
      <c r="D147" t="s">
        <v>49</v>
      </c>
      <c r="E147" t="s">
        <v>106</v>
      </c>
      <c r="F147" t="s">
        <v>68</v>
      </c>
    </row>
    <row r="148" spans="1:6">
      <c r="A148" t="s">
        <v>107</v>
      </c>
      <c r="B148" s="2">
        <v>905000</v>
      </c>
      <c r="C148" s="2">
        <v>2190000</v>
      </c>
      <c r="D148" s="2">
        <v>0</v>
      </c>
      <c r="E148" s="2">
        <v>6797000</v>
      </c>
      <c r="F148" s="2">
        <v>9892000</v>
      </c>
    </row>
    <row r="150" spans="1:6">
      <c r="A150" t="s">
        <v>181</v>
      </c>
    </row>
    <row r="151" spans="1:6">
      <c r="A151" t="s">
        <v>182</v>
      </c>
    </row>
    <row r="152" spans="1:6">
      <c r="A152" t="s">
        <v>183</v>
      </c>
    </row>
    <row r="153" spans="1:6">
      <c r="A153" t="s">
        <v>184</v>
      </c>
    </row>
    <row r="154" spans="1:6">
      <c r="A154" t="s">
        <v>185</v>
      </c>
    </row>
    <row r="155" spans="1:6">
      <c r="A155" t="s">
        <v>186</v>
      </c>
    </row>
    <row r="158" spans="1:6">
      <c r="A158" s="3" t="s">
        <v>111</v>
      </c>
    </row>
    <row r="160" spans="1:6">
      <c r="A160" t="s">
        <v>29</v>
      </c>
    </row>
    <row r="161" spans="1:6">
      <c r="A161" t="s">
        <v>30</v>
      </c>
    </row>
    <row r="163" spans="1:6">
      <c r="A163" s="3" t="s">
        <v>112</v>
      </c>
    </row>
    <row r="165" spans="1:6">
      <c r="A165" t="s">
        <v>113</v>
      </c>
    </row>
    <row r="166" spans="1:6">
      <c r="B166" t="s">
        <v>65</v>
      </c>
      <c r="D166" t="s">
        <v>114</v>
      </c>
      <c r="F166" t="s">
        <v>130</v>
      </c>
    </row>
    <row r="167" spans="1:6">
      <c r="A167" t="s">
        <v>91</v>
      </c>
      <c r="B167" s="2">
        <v>110936000</v>
      </c>
      <c r="D167" s="2">
        <v>1085000</v>
      </c>
      <c r="F167" s="2">
        <v>112021000</v>
      </c>
    </row>
    <row r="168" spans="1:6">
      <c r="A168" t="s">
        <v>115</v>
      </c>
      <c r="B168" s="2">
        <v>43055000</v>
      </c>
      <c r="D168" s="2">
        <v>36218000</v>
      </c>
      <c r="F168" s="2">
        <v>79273000</v>
      </c>
    </row>
    <row r="169" spans="1:6">
      <c r="A169" t="s">
        <v>116</v>
      </c>
      <c r="B169" s="2">
        <v>63859000</v>
      </c>
      <c r="D169" s="2">
        <v>52620000</v>
      </c>
      <c r="F169" s="2">
        <v>116479000</v>
      </c>
    </row>
    <row r="170" spans="1:6">
      <c r="A170" t="s">
        <v>117</v>
      </c>
      <c r="B170" s="2">
        <v>33609000</v>
      </c>
      <c r="D170" s="2">
        <v>13634000</v>
      </c>
      <c r="F170" s="2">
        <v>47243000</v>
      </c>
    </row>
    <row r="171" spans="1:6">
      <c r="A171" t="s">
        <v>118</v>
      </c>
      <c r="B171" s="2">
        <v>28438000</v>
      </c>
      <c r="D171" s="2">
        <v>12702000</v>
      </c>
      <c r="F171" s="2">
        <v>41140000</v>
      </c>
    </row>
    <row r="172" spans="1:6">
      <c r="F172" s="2"/>
    </row>
    <row r="173" spans="1:6">
      <c r="A173" t="s">
        <v>119</v>
      </c>
      <c r="B173" s="2">
        <v>9892000</v>
      </c>
      <c r="D173" s="8">
        <v>0</v>
      </c>
      <c r="F173" s="2">
        <v>9892000</v>
      </c>
    </row>
    <row r="174" spans="1:6">
      <c r="F174" s="2"/>
    </row>
    <row r="175" spans="1:6">
      <c r="A175" t="s">
        <v>120</v>
      </c>
      <c r="B175" s="2">
        <v>289789000</v>
      </c>
      <c r="D175" s="2">
        <v>116259000</v>
      </c>
      <c r="F175" s="2">
        <v>406048000</v>
      </c>
    </row>
    <row r="177" spans="1:6">
      <c r="A177" t="s">
        <v>121</v>
      </c>
    </row>
    <row r="178" spans="1:6">
      <c r="A178" t="s">
        <v>122</v>
      </c>
    </row>
    <row r="180" spans="1:6">
      <c r="A180" s="3" t="s">
        <v>123</v>
      </c>
    </row>
    <row r="181" spans="1:6">
      <c r="A181" s="3"/>
      <c r="B181" t="s">
        <v>65</v>
      </c>
      <c r="D181" t="s">
        <v>114</v>
      </c>
      <c r="F181" t="s">
        <v>130</v>
      </c>
    </row>
    <row r="182" spans="1:6">
      <c r="A182" t="s">
        <v>124</v>
      </c>
      <c r="B182" s="2">
        <v>88045000</v>
      </c>
      <c r="D182" s="2">
        <v>23676000</v>
      </c>
      <c r="F182" s="2">
        <v>111721000</v>
      </c>
    </row>
    <row r="183" spans="1:6">
      <c r="A183" t="s">
        <v>125</v>
      </c>
      <c r="B183" s="2">
        <v>1978000</v>
      </c>
      <c r="D183" s="2">
        <v>0</v>
      </c>
      <c r="F183" s="2">
        <v>1978000</v>
      </c>
    </row>
    <row r="184" spans="1:6">
      <c r="A184" t="s">
        <v>126</v>
      </c>
      <c r="B184" s="2">
        <v>36586000</v>
      </c>
      <c r="D184" s="2">
        <v>12120000</v>
      </c>
      <c r="F184" s="2">
        <v>48706000</v>
      </c>
    </row>
    <row r="186" spans="1:6">
      <c r="A186" t="s">
        <v>127</v>
      </c>
    </row>
    <row r="187" spans="1:6">
      <c r="A187" t="s">
        <v>128</v>
      </c>
    </row>
    <row r="189" spans="1:6">
      <c r="A189" s="3" t="s">
        <v>129</v>
      </c>
    </row>
    <row r="190" spans="1:6">
      <c r="B190" t="s">
        <v>65</v>
      </c>
      <c r="D190" t="s">
        <v>114</v>
      </c>
      <c r="F190" t="s">
        <v>130</v>
      </c>
    </row>
    <row r="191" spans="1:6">
      <c r="A191" t="s">
        <v>131</v>
      </c>
      <c r="B191" s="2">
        <v>289789000</v>
      </c>
      <c r="D191" s="2">
        <v>116259000</v>
      </c>
      <c r="F191" s="2">
        <v>406048000</v>
      </c>
    </row>
    <row r="192" spans="1:6">
      <c r="A192" t="s">
        <v>132</v>
      </c>
      <c r="B192" s="2">
        <v>126609000</v>
      </c>
      <c r="D192" s="2">
        <v>35796000</v>
      </c>
      <c r="F192" s="2">
        <v>162405000</v>
      </c>
    </row>
    <row r="193" spans="1:7">
      <c r="A193" t="s">
        <v>68</v>
      </c>
      <c r="B193" s="2">
        <v>416398000</v>
      </c>
      <c r="D193" s="2">
        <v>152055000</v>
      </c>
      <c r="F193" s="2">
        <v>568453000</v>
      </c>
    </row>
    <row r="195" spans="1:7">
      <c r="A195" s="3" t="s">
        <v>133</v>
      </c>
    </row>
    <row r="197" spans="1:7">
      <c r="A197" s="3" t="s">
        <v>134</v>
      </c>
    </row>
    <row r="198" spans="1:7">
      <c r="A198" s="3"/>
      <c r="B198" t="s">
        <v>135</v>
      </c>
      <c r="D198" t="s">
        <v>136</v>
      </c>
      <c r="F198" t="s">
        <v>68</v>
      </c>
    </row>
    <row r="199" spans="1:7">
      <c r="B199" t="s">
        <v>137</v>
      </c>
    </row>
    <row r="200" spans="1:7">
      <c r="A200" t="s">
        <v>91</v>
      </c>
      <c r="B200" s="1">
        <v>1965.5664754806621</v>
      </c>
      <c r="C200" s="6">
        <v>0.44892577511603404</v>
      </c>
      <c r="D200" s="1">
        <v>19.222960415453652</v>
      </c>
      <c r="E200" s="6">
        <v>1.2417418559904123E-2</v>
      </c>
      <c r="F200" s="1">
        <v>1984.7894358961157</v>
      </c>
      <c r="G200" s="6">
        <v>0.33490407626630536</v>
      </c>
    </row>
    <row r="201" spans="1:7">
      <c r="A201" t="s">
        <v>138</v>
      </c>
      <c r="B201" s="1">
        <v>423.56793717010851</v>
      </c>
      <c r="C201" s="6">
        <v>9.6740846407593978E-2</v>
      </c>
      <c r="D201" s="1">
        <v>356.30279405012624</v>
      </c>
      <c r="E201" s="6">
        <v>0.23016022673734049</v>
      </c>
      <c r="F201" s="1">
        <v>779.8707312202348</v>
      </c>
      <c r="G201" s="6">
        <v>0.13159173568883867</v>
      </c>
    </row>
    <row r="202" spans="1:7">
      <c r="A202" t="s">
        <v>116</v>
      </c>
      <c r="B202" s="1">
        <v>1005.8009675346852</v>
      </c>
      <c r="C202" s="6">
        <v>0.22972002453010287</v>
      </c>
      <c r="D202" s="1">
        <v>828.77264301104969</v>
      </c>
      <c r="E202" s="6">
        <v>0.53536066125345216</v>
      </c>
      <c r="F202" s="1">
        <v>1834.5736105457349</v>
      </c>
      <c r="G202" s="6">
        <v>0.3095573612346243</v>
      </c>
    </row>
    <row r="203" spans="1:7">
      <c r="A203" t="s">
        <v>94</v>
      </c>
      <c r="B203" s="1">
        <v>618.47932709111399</v>
      </c>
      <c r="C203" s="6">
        <v>0.14125765511935906</v>
      </c>
      <c r="D203" s="1">
        <v>250.88856799240816</v>
      </c>
      <c r="E203" s="6">
        <v>0.16206600301544527</v>
      </c>
      <c r="F203" s="1">
        <v>869.36789508352217</v>
      </c>
      <c r="G203" s="6">
        <v>0.1466930680770554</v>
      </c>
    </row>
    <row r="204" spans="1:7">
      <c r="A204" t="s">
        <v>118</v>
      </c>
      <c r="B204" s="1">
        <v>207.94834004802507</v>
      </c>
      <c r="C204" s="6">
        <v>4.7494384394871983E-2</v>
      </c>
      <c r="D204" s="1">
        <v>92.877177067370141</v>
      </c>
      <c r="E204" s="6">
        <v>5.9995690433857995E-2</v>
      </c>
      <c r="F204" s="1">
        <v>300.8255171153952</v>
      </c>
      <c r="G204" s="6">
        <v>5.0759889238012966E-2</v>
      </c>
    </row>
    <row r="205" spans="1:7">
      <c r="A205" t="s">
        <v>139</v>
      </c>
      <c r="B205" s="1">
        <v>157.01436923746689</v>
      </c>
      <c r="C205" s="6">
        <v>3.5861314432038133E-2</v>
      </c>
      <c r="D205">
        <v>0</v>
      </c>
      <c r="E205" s="6">
        <v>0</v>
      </c>
      <c r="F205" s="1">
        <v>157.01436923746689</v>
      </c>
      <c r="G205" s="6">
        <v>2.6493869495163285E-2</v>
      </c>
    </row>
    <row r="206" spans="1:7">
      <c r="A206" t="s">
        <v>140</v>
      </c>
      <c r="B206" s="1">
        <v>4378.3774165620616</v>
      </c>
      <c r="D206" s="1">
        <v>1548.0641425364079</v>
      </c>
      <c r="F206" s="1">
        <v>5926.44155909847</v>
      </c>
    </row>
    <row r="207" spans="1:7">
      <c r="B207" s="1"/>
    </row>
    <row r="208" spans="1:7">
      <c r="B208" s="1" t="s">
        <v>135</v>
      </c>
      <c r="D208" t="s">
        <v>114</v>
      </c>
      <c r="F208" t="s">
        <v>68</v>
      </c>
    </row>
    <row r="209" spans="1:7">
      <c r="B209" t="s">
        <v>141</v>
      </c>
    </row>
    <row r="210" spans="1:7">
      <c r="A210" t="s">
        <v>91</v>
      </c>
      <c r="B210" s="1">
        <v>2909.03838371138</v>
      </c>
      <c r="C210" s="6">
        <v>0.45472545175674001</v>
      </c>
      <c r="D210" s="1">
        <v>28.449981414871406</v>
      </c>
      <c r="E210" s="6">
        <v>1.2419381332202115E-2</v>
      </c>
      <c r="F210" s="1">
        <v>2937.4883651262512</v>
      </c>
      <c r="G210" s="6">
        <v>0.33810387320680696</v>
      </c>
    </row>
    <row r="211" spans="1:7">
      <c r="A211" t="s">
        <v>138</v>
      </c>
      <c r="B211" s="1">
        <v>635.35190575516276</v>
      </c>
      <c r="C211" s="6">
        <v>9.931484025330288E-2</v>
      </c>
      <c r="D211" s="1">
        <v>534.45419107518933</v>
      </c>
      <c r="E211" s="6">
        <v>0.23330737221806339</v>
      </c>
      <c r="F211" s="1">
        <v>1169.8060968303521</v>
      </c>
      <c r="G211" s="6">
        <v>0.13464426853050024</v>
      </c>
    </row>
    <row r="212" spans="1:7">
      <c r="A212" t="s">
        <v>116</v>
      </c>
      <c r="B212" s="1">
        <v>1508.7014513020279</v>
      </c>
      <c r="C212" s="6">
        <v>0.23583220931382176</v>
      </c>
      <c r="D212" s="1">
        <v>1243.1589645165745</v>
      </c>
      <c r="E212" s="6">
        <v>0.54268103067394013</v>
      </c>
      <c r="F212" s="1">
        <v>2751.8604158186026</v>
      </c>
      <c r="G212" s="6">
        <v>0.31673816181150233</v>
      </c>
    </row>
    <row r="213" spans="1:7">
      <c r="A213" t="s">
        <v>94</v>
      </c>
      <c r="B213" s="1">
        <v>872.05585119847069</v>
      </c>
      <c r="C213" s="6">
        <v>0.13631514562121924</v>
      </c>
      <c r="D213" s="1">
        <v>353.7528808692955</v>
      </c>
      <c r="E213" s="6">
        <v>0.15442512460076085</v>
      </c>
      <c r="F213" s="1">
        <v>1225.8087320677662</v>
      </c>
      <c r="G213" s="6">
        <v>0.14109015206432113</v>
      </c>
    </row>
    <row r="214" spans="1:7">
      <c r="A214" t="s">
        <v>118</v>
      </c>
      <c r="B214" s="1">
        <v>293.20715946771531</v>
      </c>
      <c r="C214" s="6">
        <v>4.5832588113590034E-2</v>
      </c>
      <c r="D214" s="1">
        <v>130.95681966499188</v>
      </c>
      <c r="E214" s="6">
        <v>5.7167091175033387E-2</v>
      </c>
      <c r="F214" s="1">
        <v>424.1639791327072</v>
      </c>
      <c r="G214" s="6">
        <v>4.8821124169258059E-2</v>
      </c>
    </row>
    <row r="215" spans="1:7">
      <c r="A215" t="s">
        <v>139</v>
      </c>
      <c r="B215" s="1">
        <v>178.99638093071223</v>
      </c>
      <c r="C215" s="6">
        <v>2.7979764941326112E-2</v>
      </c>
      <c r="D215">
        <v>0</v>
      </c>
      <c r="E215" s="6">
        <v>0</v>
      </c>
      <c r="F215" s="1">
        <v>178.99638093071223</v>
      </c>
      <c r="G215" s="6">
        <v>2.0602420217611234E-2</v>
      </c>
    </row>
    <row r="216" spans="1:7">
      <c r="A216" t="s">
        <v>140</v>
      </c>
      <c r="B216" s="1">
        <v>6397.3511323654684</v>
      </c>
      <c r="D216" s="1">
        <v>2290.7728375409229</v>
      </c>
      <c r="F216" s="1">
        <v>8688.1239699063917</v>
      </c>
    </row>
    <row r="218" spans="1:7">
      <c r="A218" s="3" t="s">
        <v>142</v>
      </c>
    </row>
    <row r="219" spans="1:7">
      <c r="A219" s="3"/>
      <c r="B219" t="s">
        <v>65</v>
      </c>
      <c r="D219" t="s">
        <v>114</v>
      </c>
      <c r="F219" t="s">
        <v>68</v>
      </c>
    </row>
    <row r="220" spans="1:7">
      <c r="B220" t="s">
        <v>137</v>
      </c>
    </row>
    <row r="221" spans="1:7">
      <c r="A221" t="s">
        <v>143</v>
      </c>
      <c r="B221" s="1">
        <v>1428.9358620719677</v>
      </c>
      <c r="D221" s="1">
        <v>375.81067363005849</v>
      </c>
      <c r="F221" s="1">
        <v>1804.7465357020262</v>
      </c>
    </row>
    <row r="222" spans="1:7">
      <c r="A222" t="s">
        <v>144</v>
      </c>
      <c r="B222" s="1">
        <v>580.73132786340295</v>
      </c>
      <c r="D222" s="1">
        <v>192.38748161664665</v>
      </c>
      <c r="F222" s="1">
        <v>773.11880948004955</v>
      </c>
    </row>
    <row r="223" spans="1:7">
      <c r="B223" s="1"/>
      <c r="D223" s="1"/>
    </row>
    <row r="224" spans="1:7">
      <c r="B224" t="s">
        <v>145</v>
      </c>
      <c r="D224" s="1"/>
    </row>
    <row r="225" spans="1:7">
      <c r="A225" t="s">
        <v>143</v>
      </c>
      <c r="B225" s="1">
        <v>1628.986882762043</v>
      </c>
      <c r="D225" s="1">
        <v>428.42416793826663</v>
      </c>
      <c r="F225" s="1">
        <v>2057.4110507003097</v>
      </c>
    </row>
    <row r="226" spans="1:7">
      <c r="A226" t="s">
        <v>144</v>
      </c>
      <c r="B226" s="1">
        <v>662.03371376427936</v>
      </c>
      <c r="D226" s="1">
        <v>219.32172904297715</v>
      </c>
      <c r="F226" s="1">
        <v>881.35544280725651</v>
      </c>
    </row>
    <row r="228" spans="1:7">
      <c r="A228" s="3" t="s">
        <v>146</v>
      </c>
    </row>
    <row r="229" spans="1:7">
      <c r="A229" s="3"/>
      <c r="B229" t="s">
        <v>65</v>
      </c>
      <c r="D229" t="s">
        <v>114</v>
      </c>
      <c r="F229" t="s">
        <v>68</v>
      </c>
    </row>
    <row r="230" spans="1:7">
      <c r="B230" t="s">
        <v>137</v>
      </c>
    </row>
    <row r="231" spans="1:7">
      <c r="A231" t="s">
        <v>131</v>
      </c>
      <c r="B231" s="1">
        <v>4378.3774165620616</v>
      </c>
      <c r="C231" s="6">
        <v>0.68540182266553207</v>
      </c>
      <c r="D231" s="1">
        <v>1548.0641425364079</v>
      </c>
      <c r="E231" s="6">
        <v>0.73150863395245469</v>
      </c>
      <c r="F231" s="1">
        <v>5926.44155909847</v>
      </c>
      <c r="G231" s="6">
        <v>0.69687531574330452</v>
      </c>
    </row>
    <row r="232" spans="1:7">
      <c r="A232" t="s">
        <v>147</v>
      </c>
      <c r="B232" s="1">
        <v>1428.9358620719677</v>
      </c>
      <c r="C232" s="6">
        <v>0.22368908642537702</v>
      </c>
      <c r="D232" s="1">
        <v>375.81067363005849</v>
      </c>
      <c r="E232" s="6">
        <v>0.1775822751384544</v>
      </c>
      <c r="F232" s="1">
        <v>1804.7465357020262</v>
      </c>
      <c r="G232" s="6">
        <v>0.21221559334760459</v>
      </c>
    </row>
    <row r="233" spans="1:7">
      <c r="A233" t="s">
        <v>148</v>
      </c>
      <c r="B233" s="1">
        <v>580.73132786340295</v>
      </c>
      <c r="C233" s="6">
        <v>9.0909090909090912E-2</v>
      </c>
      <c r="D233" s="1">
        <v>192.38748161664665</v>
      </c>
      <c r="E233" s="6">
        <v>9.0909090909090925E-2</v>
      </c>
      <c r="F233" s="1">
        <v>773.11880948004955</v>
      </c>
      <c r="G233" s="6">
        <v>9.0909090909090898E-2</v>
      </c>
    </row>
    <row r="234" spans="1:7">
      <c r="A234" t="s">
        <v>68</v>
      </c>
      <c r="B234" s="1">
        <v>6388.0446064974321</v>
      </c>
      <c r="D234" s="1">
        <v>2116.2622977831129</v>
      </c>
      <c r="F234" s="1">
        <v>8504.3069042805455</v>
      </c>
    </row>
    <row r="235" spans="1:7">
      <c r="B235" s="1"/>
      <c r="D235" s="1"/>
    </row>
    <row r="236" spans="1:7">
      <c r="B236" t="s">
        <v>145</v>
      </c>
      <c r="D236" s="1"/>
    </row>
    <row r="237" spans="1:7">
      <c r="A237" t="s">
        <v>131</v>
      </c>
      <c r="B237" s="1">
        <v>6397.3511323654684</v>
      </c>
      <c r="C237" s="6">
        <v>0.73631185819226641</v>
      </c>
      <c r="D237" s="1">
        <v>2290.7728375409229</v>
      </c>
      <c r="E237" s="6">
        <v>0.77956720528223078</v>
      </c>
      <c r="F237" s="1">
        <v>8688.1239699063917</v>
      </c>
      <c r="G237" s="6">
        <v>0.74724398559056626</v>
      </c>
    </row>
    <row r="238" spans="1:7">
      <c r="A238" t="s">
        <v>147</v>
      </c>
      <c r="B238" s="1">
        <v>1628.986882762043</v>
      </c>
      <c r="C238" s="6">
        <v>0.18749046813283871</v>
      </c>
      <c r="D238" s="1">
        <v>428.42416793826663</v>
      </c>
      <c r="E238" s="6">
        <v>0.14579596274309028</v>
      </c>
      <c r="F238" s="1">
        <v>2057.4110507003097</v>
      </c>
      <c r="G238" s="6">
        <v>0.17695281960162204</v>
      </c>
    </row>
    <row r="239" spans="1:7">
      <c r="A239" t="s">
        <v>148</v>
      </c>
      <c r="B239" s="1">
        <v>662.03371376427936</v>
      </c>
      <c r="C239" s="6">
        <v>7.6197673674894925E-2</v>
      </c>
      <c r="D239" s="1">
        <v>219.32172904297715</v>
      </c>
      <c r="E239" s="6">
        <v>7.4636831974678949E-2</v>
      </c>
      <c r="F239" s="1">
        <v>881.35544280725651</v>
      </c>
      <c r="G239" s="6">
        <v>7.5803194807811711E-2</v>
      </c>
    </row>
    <row r="240" spans="1:7">
      <c r="A240" t="s">
        <v>68</v>
      </c>
      <c r="B240" s="1">
        <v>8688.3717288917906</v>
      </c>
      <c r="D240" s="1">
        <v>2938.5187345221666</v>
      </c>
      <c r="F240" s="1">
        <v>11626.890463413958</v>
      </c>
    </row>
    <row r="242" spans="1:6">
      <c r="A242" t="s">
        <v>149</v>
      </c>
    </row>
    <row r="243" spans="1:6">
      <c r="A243" t="s">
        <v>150</v>
      </c>
    </row>
    <row r="245" spans="1:6">
      <c r="A245" s="3" t="s">
        <v>151</v>
      </c>
    </row>
    <row r="246" spans="1:6">
      <c r="A246" s="3"/>
      <c r="B246" t="s">
        <v>65</v>
      </c>
      <c r="D246" t="s">
        <v>114</v>
      </c>
      <c r="F246" t="s">
        <v>68</v>
      </c>
    </row>
    <row r="247" spans="1:6">
      <c r="A247" t="s">
        <v>152</v>
      </c>
      <c r="B247" s="1">
        <v>56000</v>
      </c>
      <c r="D247" s="1">
        <v>56000</v>
      </c>
      <c r="F247" s="1">
        <v>56000</v>
      </c>
    </row>
    <row r="248" spans="1:6">
      <c r="A248" t="s">
        <v>153</v>
      </c>
      <c r="B248" s="1">
        <v>8688.3717288917906</v>
      </c>
      <c r="D248" s="1">
        <v>2938.5187345221666</v>
      </c>
      <c r="F248" s="1">
        <v>11626.890463413958</v>
      </c>
    </row>
    <row r="249" spans="1:6">
      <c r="A249" t="s">
        <v>154</v>
      </c>
      <c r="B249" s="6">
        <v>0.15514949515878199</v>
      </c>
      <c r="D249" s="6">
        <v>5.2473548830752975E-2</v>
      </c>
      <c r="F249" s="6">
        <v>0.20762304398953496</v>
      </c>
    </row>
    <row r="251" spans="1:6">
      <c r="A251" t="s">
        <v>155</v>
      </c>
    </row>
    <row r="252" spans="1:6">
      <c r="A252" t="s">
        <v>203</v>
      </c>
    </row>
    <row r="254" spans="1:6">
      <c r="A254" t="s">
        <v>158</v>
      </c>
    </row>
    <row r="255" spans="1:6">
      <c r="A255" s="3"/>
    </row>
    <row r="256" spans="1:6">
      <c r="A256" t="s">
        <v>159</v>
      </c>
    </row>
    <row r="257" spans="1:9">
      <c r="A257" t="s">
        <v>160</v>
      </c>
    </row>
    <row r="259" spans="1:9">
      <c r="B259" t="s">
        <v>161</v>
      </c>
    </row>
    <row r="260" spans="1:9">
      <c r="B260" t="s">
        <v>65</v>
      </c>
      <c r="D260" t="s">
        <v>114</v>
      </c>
      <c r="F260" t="s">
        <v>68</v>
      </c>
    </row>
    <row r="261" spans="1:9">
      <c r="A261" t="s">
        <v>162</v>
      </c>
      <c r="B261">
        <v>73621000</v>
      </c>
      <c r="D261">
        <v>26655000</v>
      </c>
      <c r="F261">
        <v>100276000</v>
      </c>
    </row>
    <row r="262" spans="1:9">
      <c r="A262" t="s">
        <v>163</v>
      </c>
      <c r="B262" s="2">
        <v>26094000</v>
      </c>
      <c r="D262" s="2">
        <v>6863000</v>
      </c>
      <c r="F262" s="2">
        <v>32957000</v>
      </c>
    </row>
    <row r="263" spans="1:9">
      <c r="A263" t="s">
        <v>164</v>
      </c>
      <c r="B263" s="8">
        <v>10605000</v>
      </c>
      <c r="D263" s="2">
        <v>3513000</v>
      </c>
      <c r="F263" s="2">
        <v>14118000</v>
      </c>
    </row>
    <row r="264" spans="1:9">
      <c r="A264" t="s">
        <v>68</v>
      </c>
      <c r="B264" s="2">
        <v>110320000</v>
      </c>
      <c r="D264" s="2">
        <v>37031000</v>
      </c>
      <c r="F264" s="2">
        <v>147351000</v>
      </c>
    </row>
    <row r="265" spans="1:9">
      <c r="B265" s="2"/>
      <c r="D265" s="2"/>
      <c r="F265" s="2"/>
    </row>
    <row r="266" spans="1:9">
      <c r="B266" s="2"/>
      <c r="D266" s="2"/>
      <c r="F266" s="2"/>
    </row>
    <row r="267" spans="1:9">
      <c r="A267" s="3" t="s">
        <v>165</v>
      </c>
    </row>
    <row r="268" spans="1:9">
      <c r="A268" s="3"/>
      <c r="B268" t="s">
        <v>65</v>
      </c>
      <c r="E268" t="s">
        <v>114</v>
      </c>
      <c r="H268" t="s">
        <v>68</v>
      </c>
    </row>
    <row r="269" spans="1:9">
      <c r="B269" t="s">
        <v>166</v>
      </c>
      <c r="C269" t="s">
        <v>165</v>
      </c>
      <c r="E269" t="s">
        <v>166</v>
      </c>
      <c r="F269" t="s">
        <v>165</v>
      </c>
      <c r="H269" t="s">
        <v>166</v>
      </c>
      <c r="I269" t="s">
        <v>165</v>
      </c>
    </row>
    <row r="270" spans="1:9">
      <c r="A270" t="s">
        <v>131</v>
      </c>
    </row>
    <row r="271" spans="1:9">
      <c r="A271" t="s">
        <v>91</v>
      </c>
      <c r="B271" s="2">
        <v>110936000</v>
      </c>
      <c r="C271" s="2">
        <v>59905000</v>
      </c>
      <c r="E271" s="2">
        <v>1085000</v>
      </c>
      <c r="F271" s="2">
        <v>586000</v>
      </c>
      <c r="H271" s="2">
        <v>112021000</v>
      </c>
      <c r="I271" s="2">
        <v>60491000</v>
      </c>
    </row>
    <row r="272" spans="1:9">
      <c r="A272" t="s">
        <v>115</v>
      </c>
      <c r="B272" s="2">
        <v>43055000</v>
      </c>
      <c r="C272" s="2">
        <v>27555000</v>
      </c>
      <c r="E272" s="2">
        <v>36218000</v>
      </c>
      <c r="F272" s="2">
        <v>23180000</v>
      </c>
      <c r="H272" s="2">
        <v>79273000</v>
      </c>
      <c r="I272" s="2">
        <v>50735000</v>
      </c>
    </row>
    <row r="273" spans="1:10">
      <c r="A273" t="s">
        <v>116</v>
      </c>
      <c r="B273" s="2">
        <v>63859000</v>
      </c>
      <c r="C273" s="2">
        <v>34484000</v>
      </c>
      <c r="E273" s="2">
        <v>52620000</v>
      </c>
      <c r="F273" s="2">
        <v>28415000</v>
      </c>
      <c r="H273" s="2">
        <v>116479000</v>
      </c>
      <c r="I273" s="2">
        <v>62899000</v>
      </c>
    </row>
    <row r="274" spans="1:10">
      <c r="A274" t="s">
        <v>167</v>
      </c>
      <c r="B274" s="2">
        <v>33609000</v>
      </c>
      <c r="C274" s="2">
        <v>18149000</v>
      </c>
      <c r="E274" s="2">
        <v>13634000</v>
      </c>
      <c r="F274" s="2">
        <v>7362000</v>
      </c>
      <c r="H274" s="2">
        <v>47243000</v>
      </c>
      <c r="I274" s="2">
        <v>25511000</v>
      </c>
    </row>
    <row r="275" spans="1:10">
      <c r="A275" t="s">
        <v>118</v>
      </c>
      <c r="B275" s="2">
        <v>28438000</v>
      </c>
      <c r="C275" s="2">
        <v>12513000</v>
      </c>
      <c r="E275" s="2">
        <v>12702000</v>
      </c>
      <c r="F275" s="2">
        <v>5589000</v>
      </c>
      <c r="H275" s="2">
        <v>41140000</v>
      </c>
      <c r="I275" s="2">
        <v>18102000</v>
      </c>
    </row>
    <row r="276" spans="1:10">
      <c r="A276" t="s">
        <v>168</v>
      </c>
      <c r="B276" s="2">
        <v>1978000</v>
      </c>
      <c r="C276" s="2">
        <v>1127000</v>
      </c>
      <c r="E276" s="8">
        <v>0</v>
      </c>
      <c r="F276" s="2">
        <v>0</v>
      </c>
      <c r="H276" s="2">
        <v>1978000</v>
      </c>
      <c r="I276" s="2">
        <v>1127000</v>
      </c>
    </row>
    <row r="277" spans="1:10">
      <c r="A277" t="s">
        <v>169</v>
      </c>
      <c r="B277" s="2">
        <v>126609000</v>
      </c>
      <c r="C277" s="2">
        <v>72167000</v>
      </c>
      <c r="E277" s="2">
        <v>35796000</v>
      </c>
      <c r="F277" s="2">
        <v>20404000</v>
      </c>
      <c r="H277" s="2">
        <v>162405000</v>
      </c>
      <c r="I277" s="2">
        <v>92571000</v>
      </c>
    </row>
    <row r="278" spans="1:10">
      <c r="A278" t="s">
        <v>68</v>
      </c>
      <c r="B278" s="2">
        <v>408484000</v>
      </c>
      <c r="C278" s="2">
        <v>225900000</v>
      </c>
      <c r="D278" s="6">
        <v>0.55302043654096611</v>
      </c>
      <c r="E278" s="2">
        <v>152055000</v>
      </c>
      <c r="F278" s="2">
        <v>85536000</v>
      </c>
      <c r="G278" s="6">
        <v>0.56253329387392714</v>
      </c>
      <c r="H278" s="2">
        <v>560539000</v>
      </c>
      <c r="I278" s="2">
        <v>311436000</v>
      </c>
      <c r="J278" s="6">
        <v>0.55560094837290541</v>
      </c>
    </row>
    <row r="280" spans="1:10">
      <c r="A280" t="s">
        <v>170</v>
      </c>
    </row>
    <row r="283" spans="1:10">
      <c r="A283" s="3"/>
    </row>
    <row r="284" spans="1:10">
      <c r="A284" t="s">
        <v>171</v>
      </c>
    </row>
    <row r="286" spans="1:10">
      <c r="A286" t="s">
        <v>172</v>
      </c>
    </row>
    <row r="287" spans="1:10">
      <c r="A287" t="s">
        <v>173</v>
      </c>
    </row>
    <row r="288" spans="1:10">
      <c r="A288" t="s">
        <v>174</v>
      </c>
    </row>
    <row r="289" spans="1:1">
      <c r="A289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89"/>
  <sheetViews>
    <sheetView workbookViewId="0">
      <selection sqref="A1:IV65536"/>
    </sheetView>
  </sheetViews>
  <sheetFormatPr defaultRowHeight="12.75"/>
  <cols>
    <col min="1" max="1" width="28.5703125" bestFit="1" customWidth="1"/>
    <col min="2" max="2" width="28.42578125" bestFit="1" customWidth="1"/>
    <col min="3" max="3" width="18.140625" bestFit="1" customWidth="1"/>
    <col min="4" max="4" width="14.140625" bestFit="1" customWidth="1"/>
    <col min="5" max="5" width="23.42578125" customWidth="1"/>
    <col min="6" max="9" width="14.85546875" bestFit="1" customWidth="1"/>
  </cols>
  <sheetData>
    <row r="1" spans="1:3">
      <c r="A1" s="3" t="s">
        <v>36</v>
      </c>
    </row>
    <row r="2" spans="1:3">
      <c r="A2" s="5">
        <v>2013</v>
      </c>
    </row>
    <row r="4" spans="1:3">
      <c r="A4" s="3" t="s">
        <v>38</v>
      </c>
    </row>
    <row r="6" spans="1:3">
      <c r="A6" t="s">
        <v>39</v>
      </c>
      <c r="B6" s="1">
        <v>9404</v>
      </c>
      <c r="C6" t="s">
        <v>40</v>
      </c>
    </row>
    <row r="7" spans="1:3">
      <c r="A7" t="s">
        <v>41</v>
      </c>
      <c r="B7" s="1">
        <v>4123</v>
      </c>
      <c r="C7" t="s">
        <v>40</v>
      </c>
    </row>
    <row r="8" spans="1:3">
      <c r="A8" t="s">
        <v>42</v>
      </c>
      <c r="B8" s="1">
        <v>22</v>
      </c>
      <c r="C8" t="s">
        <v>40</v>
      </c>
    </row>
    <row r="9" spans="1:3">
      <c r="A9" t="s">
        <v>43</v>
      </c>
      <c r="B9" s="1">
        <v>458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1127</v>
      </c>
      <c r="C11" t="s">
        <v>46</v>
      </c>
    </row>
    <row r="12" spans="1:3">
      <c r="A12" t="s">
        <v>47</v>
      </c>
      <c r="B12" s="1">
        <v>1286</v>
      </c>
      <c r="C12" t="s">
        <v>48</v>
      </c>
    </row>
    <row r="13" spans="1:3">
      <c r="A13" t="s">
        <v>49</v>
      </c>
      <c r="B13" s="1">
        <v>404</v>
      </c>
      <c r="C13" t="s">
        <v>48</v>
      </c>
    </row>
    <row r="14" spans="1:3">
      <c r="A14" t="s">
        <v>50</v>
      </c>
      <c r="B14" s="1">
        <v>1336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132100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t="s">
        <v>61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31" spans="1:3">
      <c r="A31" s="3" t="s">
        <v>65</v>
      </c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511000</v>
      </c>
      <c r="C35" s="6">
        <v>0.49756572541382665</v>
      </c>
      <c r="D35" s="1">
        <v>72200</v>
      </c>
      <c r="E35" s="6">
        <v>0.64349376114082002</v>
      </c>
      <c r="F35" s="1">
        <v>583200</v>
      </c>
      <c r="G35" s="6">
        <v>0.511938202247191</v>
      </c>
    </row>
    <row r="36" spans="1:7">
      <c r="A36" t="s">
        <v>45</v>
      </c>
      <c r="B36" s="1">
        <v>106000</v>
      </c>
      <c r="C36" s="6">
        <v>0.10321324245374879</v>
      </c>
      <c r="D36" s="1">
        <v>5300</v>
      </c>
      <c r="E36" s="6">
        <v>4.7237076648841352E-2</v>
      </c>
      <c r="F36" s="1">
        <v>111300</v>
      </c>
      <c r="G36" s="6">
        <v>9.77001404494382E-2</v>
      </c>
    </row>
    <row r="37" spans="1:7">
      <c r="A37" t="s">
        <v>70</v>
      </c>
      <c r="B37" s="1">
        <v>37000</v>
      </c>
      <c r="C37" s="6">
        <v>3.6027263875365138E-2</v>
      </c>
      <c r="D37" s="1">
        <v>2100</v>
      </c>
      <c r="E37" s="6">
        <v>1.871657754010695E-2</v>
      </c>
      <c r="F37" s="1">
        <v>39100</v>
      </c>
      <c r="G37" s="6">
        <v>3.4322331460674156E-2</v>
      </c>
    </row>
    <row r="38" spans="1:7">
      <c r="A38" t="s">
        <v>71</v>
      </c>
      <c r="B38" s="1">
        <v>156000</v>
      </c>
      <c r="C38" s="6">
        <v>0.15189873417721519</v>
      </c>
      <c r="D38" s="1">
        <v>1200</v>
      </c>
      <c r="E38" s="6">
        <v>1.06951871657754E-2</v>
      </c>
      <c r="F38" s="1">
        <v>157200</v>
      </c>
      <c r="G38" s="6">
        <v>0.13799157303370788</v>
      </c>
    </row>
    <row r="39" spans="1:7">
      <c r="A39" t="s">
        <v>72</v>
      </c>
      <c r="B39" s="1">
        <v>2000</v>
      </c>
      <c r="C39" s="6">
        <v>1.9474196689386564E-3</v>
      </c>
      <c r="D39" s="1">
        <v>600</v>
      </c>
      <c r="E39" s="6">
        <v>5.3475935828877002E-3</v>
      </c>
      <c r="F39" s="1">
        <v>2600</v>
      </c>
      <c r="G39" s="6">
        <v>2.2823033707865168E-3</v>
      </c>
    </row>
    <row r="40" spans="1:7">
      <c r="A40" t="s">
        <v>187</v>
      </c>
      <c r="B40" s="1">
        <v>0</v>
      </c>
      <c r="C40" s="6">
        <v>0</v>
      </c>
      <c r="D40" s="1">
        <v>5800</v>
      </c>
      <c r="E40" s="6">
        <v>5.1693404634581108E-2</v>
      </c>
      <c r="F40" s="1">
        <v>5800</v>
      </c>
      <c r="G40" s="6">
        <v>5.091292134831461E-3</v>
      </c>
    </row>
    <row r="41" spans="1:7">
      <c r="A41" t="s">
        <v>53</v>
      </c>
      <c r="B41" s="1">
        <v>10000</v>
      </c>
      <c r="C41" s="6">
        <v>9.7370983446932822E-3</v>
      </c>
      <c r="D41" s="1">
        <v>700</v>
      </c>
      <c r="E41" s="6">
        <v>6.2388591800356507E-3</v>
      </c>
      <c r="F41" s="1">
        <v>10700</v>
      </c>
      <c r="G41" s="6">
        <v>9.3925561797752813E-3</v>
      </c>
    </row>
    <row r="42" spans="1:7">
      <c r="A42" t="s">
        <v>74</v>
      </c>
      <c r="B42" s="1">
        <v>6000</v>
      </c>
      <c r="C42" s="6">
        <v>5.8422590068159686E-3</v>
      </c>
      <c r="D42" s="1">
        <v>0</v>
      </c>
      <c r="E42" s="6">
        <v>0</v>
      </c>
      <c r="F42" s="1">
        <v>6000</v>
      </c>
      <c r="G42" s="6">
        <v>5.2668539325842695E-3</v>
      </c>
    </row>
    <row r="43" spans="1:7">
      <c r="A43" t="s">
        <v>75</v>
      </c>
      <c r="B43" s="1">
        <v>8000</v>
      </c>
      <c r="C43" s="6">
        <v>7.7896786757546254E-3</v>
      </c>
      <c r="D43" s="1">
        <v>900</v>
      </c>
      <c r="E43" s="6">
        <v>8.0213903743315516E-3</v>
      </c>
      <c r="F43" s="1">
        <v>8900</v>
      </c>
      <c r="G43" s="6">
        <v>7.8125E-3</v>
      </c>
    </row>
    <row r="44" spans="1:7">
      <c r="A44" t="s">
        <v>76</v>
      </c>
      <c r="B44" s="1">
        <v>192000</v>
      </c>
      <c r="C44" s="6">
        <v>0.186952288218111</v>
      </c>
      <c r="D44" s="1">
        <v>23400</v>
      </c>
      <c r="E44" s="6">
        <v>0.20855614973262032</v>
      </c>
      <c r="F44" s="1">
        <v>215400</v>
      </c>
      <c r="G44" s="6">
        <v>0.18908005617977527</v>
      </c>
    </row>
    <row r="45" spans="1:7">
      <c r="A45" t="s">
        <v>68</v>
      </c>
      <c r="B45" s="1">
        <v>1027000</v>
      </c>
      <c r="D45" s="1">
        <v>112200</v>
      </c>
      <c r="F45" s="1">
        <v>1139200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1313000</v>
      </c>
      <c r="C49" s="6">
        <v>0.35630936227951154</v>
      </c>
      <c r="D49" s="1">
        <v>291800</v>
      </c>
      <c r="E49" s="6">
        <v>0.40071408953584181</v>
      </c>
      <c r="F49" s="1">
        <v>1604800</v>
      </c>
      <c r="G49" s="6">
        <v>0.36363636363636365</v>
      </c>
    </row>
    <row r="50" spans="1:7">
      <c r="A50" t="s">
        <v>45</v>
      </c>
      <c r="B50" s="1">
        <v>594000</v>
      </c>
      <c r="C50" s="6">
        <v>0.16119402985074627</v>
      </c>
      <c r="D50" s="1">
        <v>70200</v>
      </c>
      <c r="E50" s="6">
        <v>9.6402087338643236E-2</v>
      </c>
      <c r="F50" s="1">
        <v>664200</v>
      </c>
      <c r="G50" s="6">
        <v>0.15050303634550893</v>
      </c>
    </row>
    <row r="51" spans="1:7">
      <c r="A51" t="s">
        <v>70</v>
      </c>
      <c r="B51" s="1">
        <v>171000</v>
      </c>
      <c r="C51" s="6">
        <v>4.6404341926729986E-2</v>
      </c>
      <c r="D51" s="1">
        <v>13500</v>
      </c>
      <c r="E51" s="6">
        <v>1.8538862949739082E-2</v>
      </c>
      <c r="F51" s="1">
        <v>184500</v>
      </c>
      <c r="G51" s="6">
        <v>4.1806398984863588E-2</v>
      </c>
    </row>
    <row r="52" spans="1:7">
      <c r="A52" t="s">
        <v>71</v>
      </c>
      <c r="B52" s="1">
        <v>822000</v>
      </c>
      <c r="C52" s="6">
        <v>0.22306648575305291</v>
      </c>
      <c r="D52" s="1">
        <v>7600</v>
      </c>
      <c r="E52" s="6">
        <v>1.0436693216149409E-2</v>
      </c>
      <c r="F52" s="1">
        <v>829600</v>
      </c>
      <c r="G52" s="6">
        <v>0.18798151001540833</v>
      </c>
    </row>
    <row r="53" spans="1:7">
      <c r="A53" t="s">
        <v>72</v>
      </c>
      <c r="B53" s="1">
        <v>6000</v>
      </c>
      <c r="C53" s="6">
        <v>1.6282225237449117E-3</v>
      </c>
      <c r="D53" s="1">
        <v>12900</v>
      </c>
      <c r="E53" s="6">
        <v>1.7714913485306235E-2</v>
      </c>
      <c r="F53" s="1">
        <v>18900</v>
      </c>
      <c r="G53" s="6">
        <v>4.2826067252787091E-3</v>
      </c>
    </row>
    <row r="54" spans="1:7">
      <c r="A54" t="s">
        <v>187</v>
      </c>
      <c r="B54" s="1">
        <v>0</v>
      </c>
      <c r="C54" s="6">
        <v>0</v>
      </c>
      <c r="D54" s="1">
        <v>108000</v>
      </c>
      <c r="E54" s="6">
        <v>0.14831090359791266</v>
      </c>
      <c r="F54" s="1">
        <v>108000</v>
      </c>
      <c r="G54" s="6">
        <v>2.4472038430164052E-2</v>
      </c>
    </row>
    <row r="55" spans="1:7">
      <c r="A55" t="s">
        <v>53</v>
      </c>
      <c r="B55" s="1">
        <v>39000</v>
      </c>
      <c r="C55" s="6">
        <v>1.0583446404341926E-2</v>
      </c>
      <c r="D55" s="1">
        <v>11200</v>
      </c>
      <c r="E55" s="6">
        <v>1.5380390002746498E-2</v>
      </c>
      <c r="F55" s="1">
        <v>50200</v>
      </c>
      <c r="G55" s="6">
        <v>1.1374966011057737E-2</v>
      </c>
    </row>
    <row r="56" spans="1:7">
      <c r="A56" t="s">
        <v>74</v>
      </c>
      <c r="B56" s="1">
        <v>27000</v>
      </c>
      <c r="C56" s="6">
        <v>7.3270013568521031E-3</v>
      </c>
      <c r="D56" s="1">
        <v>0</v>
      </c>
      <c r="E56" s="6">
        <v>0</v>
      </c>
      <c r="F56" s="1">
        <v>27000</v>
      </c>
      <c r="G56" s="6">
        <v>6.1180096075410129E-3</v>
      </c>
    </row>
    <row r="57" spans="1:7">
      <c r="A57" t="s">
        <v>75</v>
      </c>
      <c r="B57" s="1">
        <v>15000</v>
      </c>
      <c r="C57" s="6">
        <v>4.0705563093622792E-3</v>
      </c>
      <c r="D57" s="1">
        <v>8800</v>
      </c>
      <c r="E57" s="6">
        <v>1.2084592145015106E-2</v>
      </c>
      <c r="F57" s="1">
        <v>23800</v>
      </c>
      <c r="G57" s="6">
        <v>5.3929121725731898E-3</v>
      </c>
    </row>
    <row r="58" spans="1:7">
      <c r="A58" t="s">
        <v>76</v>
      </c>
      <c r="B58" s="1">
        <v>697000</v>
      </c>
      <c r="C58" s="6">
        <v>0.18914518317503393</v>
      </c>
      <c r="D58" s="1">
        <v>204200</v>
      </c>
      <c r="E58" s="6">
        <v>0.28041746772864595</v>
      </c>
      <c r="F58" s="1">
        <v>901200</v>
      </c>
      <c r="G58" s="6">
        <v>0.20420556512281338</v>
      </c>
    </row>
    <row r="59" spans="1:7">
      <c r="A59" t="s">
        <v>68</v>
      </c>
      <c r="B59" s="1">
        <v>3685000</v>
      </c>
      <c r="D59" s="1">
        <v>728200</v>
      </c>
      <c r="F59" s="1">
        <v>4413200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138352000</v>
      </c>
      <c r="C63" s="6">
        <v>0.53943028251935843</v>
      </c>
      <c r="D63" s="2">
        <v>27748000</v>
      </c>
      <c r="E63" s="6">
        <v>0.56002260434326312</v>
      </c>
      <c r="F63" s="2">
        <v>166100000</v>
      </c>
      <c r="G63" s="6">
        <v>0.54276434028481235</v>
      </c>
    </row>
    <row r="64" spans="1:7">
      <c r="A64" t="s">
        <v>45</v>
      </c>
      <c r="B64" s="2">
        <v>42712000</v>
      </c>
      <c r="C64" s="6">
        <v>0.16653280203370269</v>
      </c>
      <c r="D64" s="2">
        <v>4412000</v>
      </c>
      <c r="E64" s="6">
        <v>8.9044966497134087E-2</v>
      </c>
      <c r="F64" s="2">
        <v>47124000</v>
      </c>
      <c r="G64" s="6">
        <v>0.1539869161443799</v>
      </c>
    </row>
    <row r="65" spans="1:7">
      <c r="A65" t="s">
        <v>70</v>
      </c>
      <c r="B65" s="2">
        <v>7006000</v>
      </c>
      <c r="C65" s="6">
        <v>2.7316183064434375E-2</v>
      </c>
      <c r="D65" s="2">
        <v>631000</v>
      </c>
      <c r="E65" s="6">
        <v>1.2735125534834907E-2</v>
      </c>
      <c r="F65" s="2">
        <v>7637000</v>
      </c>
      <c r="G65" s="6">
        <v>2.4955395946749621E-2</v>
      </c>
    </row>
    <row r="66" spans="1:7">
      <c r="A66" t="s">
        <v>71</v>
      </c>
      <c r="B66" s="2">
        <v>41670000</v>
      </c>
      <c r="C66" s="6">
        <v>0.16247007540607772</v>
      </c>
      <c r="D66" s="2">
        <v>389000</v>
      </c>
      <c r="E66" s="6">
        <v>7.8509727940582873E-3</v>
      </c>
      <c r="F66" s="2">
        <v>42059000</v>
      </c>
      <c r="G66" s="6">
        <v>0.13743603484671238</v>
      </c>
    </row>
    <row r="67" spans="1:7">
      <c r="A67" t="s">
        <v>72</v>
      </c>
      <c r="B67" s="2">
        <v>231000</v>
      </c>
      <c r="C67" s="6">
        <v>9.0066204508768781E-4</v>
      </c>
      <c r="D67" s="2">
        <v>889000</v>
      </c>
      <c r="E67" s="6">
        <v>1.7942197465084363E-2</v>
      </c>
      <c r="F67" s="2">
        <v>1120000</v>
      </c>
      <c r="G67" s="6">
        <v>3.6598197538771217E-3</v>
      </c>
    </row>
    <row r="68" spans="1:7">
      <c r="A68" t="s">
        <v>187</v>
      </c>
      <c r="B68" s="2">
        <v>0</v>
      </c>
      <c r="C68" s="6">
        <v>0</v>
      </c>
      <c r="D68" s="2">
        <v>6385000</v>
      </c>
      <c r="E68" s="6">
        <v>0.12886493904900298</v>
      </c>
      <c r="F68" s="2">
        <v>6385000</v>
      </c>
      <c r="G68" s="6">
        <v>2.0864240293308411E-2</v>
      </c>
    </row>
    <row r="69" spans="1:7">
      <c r="A69" t="s">
        <v>53</v>
      </c>
      <c r="B69" s="2">
        <v>1668000</v>
      </c>
      <c r="C69" s="6">
        <v>6.5034817801136943E-3</v>
      </c>
      <c r="D69" s="2">
        <v>567000</v>
      </c>
      <c r="E69" s="6">
        <v>1.144344877694357E-2</v>
      </c>
      <c r="F69" s="2">
        <v>2235000</v>
      </c>
      <c r="G69" s="6">
        <v>7.3033010267101487E-3</v>
      </c>
    </row>
    <row r="70" spans="1:7">
      <c r="A70" t="s">
        <v>74</v>
      </c>
      <c r="B70" s="2">
        <v>1186000</v>
      </c>
      <c r="C70" s="6">
        <v>4.6241782920952287E-3</v>
      </c>
      <c r="D70" s="2">
        <v>0</v>
      </c>
      <c r="E70" s="6">
        <v>0</v>
      </c>
      <c r="F70" s="2">
        <v>1186000</v>
      </c>
      <c r="G70" s="6">
        <v>3.875487703659166E-3</v>
      </c>
    </row>
    <row r="71" spans="1:7">
      <c r="A71" t="s">
        <v>75</v>
      </c>
      <c r="B71" s="2">
        <v>992000</v>
      </c>
      <c r="C71" s="6">
        <v>3.867778133017257E-3</v>
      </c>
      <c r="D71" s="2">
        <v>400000</v>
      </c>
      <c r="E71" s="6">
        <v>8.0729797368208605E-3</v>
      </c>
      <c r="F71" s="2">
        <v>1392000</v>
      </c>
      <c r="G71" s="6">
        <v>4.5486331226758511E-3</v>
      </c>
    </row>
    <row r="72" spans="1:7">
      <c r="A72" t="s">
        <v>76</v>
      </c>
      <c r="B72" s="2">
        <v>22658000</v>
      </c>
      <c r="C72" s="6">
        <v>8.8342859816436498E-2</v>
      </c>
      <c r="D72" s="2">
        <v>8127000</v>
      </c>
      <c r="E72" s="6">
        <v>0.16402276580285782</v>
      </c>
      <c r="F72" s="2">
        <v>30785000</v>
      </c>
      <c r="G72" s="6">
        <v>0.10059602778848856</v>
      </c>
    </row>
    <row r="73" spans="1:7">
      <c r="A73" t="s">
        <v>68</v>
      </c>
      <c r="B73" s="2">
        <v>256478000</v>
      </c>
      <c r="D73" s="2">
        <v>49548000</v>
      </c>
      <c r="F73" s="2">
        <v>306026000</v>
      </c>
    </row>
    <row r="75" spans="1:7">
      <c r="A75" s="7" t="s">
        <v>220</v>
      </c>
    </row>
    <row r="76" spans="1:7">
      <c r="A76" t="s">
        <v>80</v>
      </c>
    </row>
    <row r="77" spans="1:7">
      <c r="A77" t="s">
        <v>189</v>
      </c>
    </row>
    <row r="78" spans="1:7">
      <c r="A78" t="s">
        <v>82</v>
      </c>
    </row>
    <row r="79" spans="1:7">
      <c r="A79" t="s">
        <v>83</v>
      </c>
    </row>
    <row r="81" spans="1:7">
      <c r="A81" s="3" t="s">
        <v>190</v>
      </c>
    </row>
    <row r="82" spans="1:7">
      <c r="B82" t="s">
        <v>0</v>
      </c>
      <c r="D82" t="s">
        <v>67</v>
      </c>
      <c r="F82" t="s">
        <v>68</v>
      </c>
    </row>
    <row r="83" spans="1:7">
      <c r="A83" t="s">
        <v>191</v>
      </c>
      <c r="B83" s="1">
        <v>862000</v>
      </c>
      <c r="C83" s="6">
        <v>0.83933787731256082</v>
      </c>
      <c r="D83" s="1">
        <v>69200</v>
      </c>
      <c r="E83" s="6">
        <v>0.61675579322638141</v>
      </c>
      <c r="F83" s="1">
        <v>931200</v>
      </c>
      <c r="G83" s="6">
        <v>0.81741573033707871</v>
      </c>
    </row>
    <row r="84" spans="1:7">
      <c r="A84" t="s">
        <v>192</v>
      </c>
      <c r="B84" s="1">
        <v>100000</v>
      </c>
      <c r="C84" s="6">
        <v>9.7370983446932818E-2</v>
      </c>
      <c r="D84" s="1">
        <v>13400</v>
      </c>
      <c r="E84" s="6">
        <v>0.11942959001782531</v>
      </c>
      <c r="F84" s="1">
        <v>113400</v>
      </c>
      <c r="G84" s="6">
        <v>9.95435393258427E-2</v>
      </c>
    </row>
    <row r="85" spans="1:7">
      <c r="A85" t="s">
        <v>193</v>
      </c>
      <c r="B85" s="1">
        <v>51000</v>
      </c>
      <c r="C85" s="6">
        <v>4.9659201557935732E-2</v>
      </c>
      <c r="D85" s="1">
        <v>22200</v>
      </c>
      <c r="E85" s="6">
        <v>0.19786096256684493</v>
      </c>
      <c r="F85" s="1">
        <v>73200</v>
      </c>
      <c r="G85" s="6">
        <v>6.4255617977528087E-2</v>
      </c>
    </row>
    <row r="86" spans="1:7">
      <c r="A86" t="s">
        <v>75</v>
      </c>
      <c r="B86" s="1">
        <v>14000</v>
      </c>
      <c r="C86" s="6">
        <v>1.3631937682570594E-2</v>
      </c>
      <c r="D86" s="1">
        <v>1700</v>
      </c>
      <c r="E86" s="6">
        <v>1.5151515151515152E-2</v>
      </c>
      <c r="F86" s="1">
        <v>15700</v>
      </c>
      <c r="G86" s="6">
        <v>1.3781601123595506E-2</v>
      </c>
    </row>
    <row r="87" spans="1:7">
      <c r="A87" t="s">
        <v>194</v>
      </c>
      <c r="B87" s="1">
        <v>0</v>
      </c>
      <c r="C87" s="6">
        <v>0</v>
      </c>
      <c r="D87" s="1">
        <v>5700</v>
      </c>
      <c r="E87" s="6">
        <v>5.0802139037433157E-2</v>
      </c>
      <c r="F87" s="1">
        <v>5700</v>
      </c>
      <c r="G87" s="6">
        <v>5.0035112359550563E-3</v>
      </c>
    </row>
    <row r="88" spans="1:7">
      <c r="A88" t="s">
        <v>68</v>
      </c>
      <c r="B88" s="1">
        <v>1027000</v>
      </c>
      <c r="D88" s="1">
        <v>112200</v>
      </c>
      <c r="F88" s="1">
        <v>1139200</v>
      </c>
    </row>
    <row r="90" spans="1:7">
      <c r="A90" s="3" t="s">
        <v>195</v>
      </c>
    </row>
    <row r="91" spans="1:7">
      <c r="B91" t="s">
        <v>0</v>
      </c>
      <c r="D91" t="s">
        <v>67</v>
      </c>
      <c r="F91" t="s">
        <v>68</v>
      </c>
    </row>
    <row r="92" spans="1:7">
      <c r="A92" t="s">
        <v>191</v>
      </c>
      <c r="B92" s="1">
        <v>3278000</v>
      </c>
      <c r="C92" s="6">
        <v>0.88955223880597012</v>
      </c>
      <c r="D92" s="1">
        <v>304900</v>
      </c>
      <c r="E92" s="6">
        <v>0.41870365284262567</v>
      </c>
      <c r="F92" s="1">
        <v>3582900</v>
      </c>
      <c r="G92" s="6">
        <v>0.81185987492069245</v>
      </c>
    </row>
    <row r="93" spans="1:7">
      <c r="A93" t="s">
        <v>192</v>
      </c>
      <c r="B93" s="1">
        <v>228000</v>
      </c>
      <c r="C93" s="6">
        <v>6.1872455902306646E-2</v>
      </c>
      <c r="D93" s="1">
        <v>84800</v>
      </c>
      <c r="E93" s="6">
        <v>0.11645152430650921</v>
      </c>
      <c r="F93" s="1">
        <v>312800</v>
      </c>
      <c r="G93" s="6">
        <v>7.0878274268104779E-2</v>
      </c>
    </row>
    <row r="94" spans="1:7">
      <c r="A94" t="s">
        <v>193</v>
      </c>
      <c r="B94" s="1">
        <v>131000</v>
      </c>
      <c r="C94" s="6">
        <v>3.5549525101763908E-2</v>
      </c>
      <c r="D94" s="1">
        <v>153700</v>
      </c>
      <c r="E94" s="6">
        <v>0.21106838780554793</v>
      </c>
      <c r="F94" s="1">
        <v>284700</v>
      </c>
      <c r="G94" s="6">
        <v>6.4511012417293567E-2</v>
      </c>
    </row>
    <row r="95" spans="1:7">
      <c r="A95" t="s">
        <v>75</v>
      </c>
      <c r="B95" s="1">
        <v>48000</v>
      </c>
      <c r="C95" s="6">
        <v>1.3025780189959294E-2</v>
      </c>
      <c r="D95" s="1">
        <v>27100</v>
      </c>
      <c r="E95" s="6">
        <v>3.7215050810216976E-2</v>
      </c>
      <c r="F95" s="1">
        <v>75100</v>
      </c>
      <c r="G95" s="6">
        <v>1.7017130426901114E-2</v>
      </c>
    </row>
    <row r="96" spans="1:7">
      <c r="A96" t="s">
        <v>194</v>
      </c>
      <c r="B96" s="1">
        <v>0</v>
      </c>
      <c r="C96" s="6">
        <v>0</v>
      </c>
      <c r="D96" s="1">
        <v>157700</v>
      </c>
      <c r="E96" s="6">
        <v>0.21656138423510024</v>
      </c>
      <c r="F96" s="1">
        <v>157700</v>
      </c>
      <c r="G96" s="6">
        <v>3.5733707967008067E-2</v>
      </c>
    </row>
    <row r="97" spans="1:7">
      <c r="A97" t="s">
        <v>68</v>
      </c>
      <c r="B97" s="1">
        <v>3685000</v>
      </c>
      <c r="D97" s="1">
        <v>728200</v>
      </c>
      <c r="F97" s="1">
        <v>4413200</v>
      </c>
    </row>
    <row r="99" spans="1:7">
      <c r="A99" s="3" t="s">
        <v>196</v>
      </c>
    </row>
    <row r="100" spans="1:7">
      <c r="B100" t="s">
        <v>0</v>
      </c>
      <c r="D100" t="s">
        <v>67</v>
      </c>
      <c r="F100" t="s">
        <v>68</v>
      </c>
    </row>
    <row r="101" spans="1:7">
      <c r="A101" t="s">
        <v>191</v>
      </c>
      <c r="B101" s="2">
        <v>197831000</v>
      </c>
      <c r="C101" s="6">
        <v>0.77133711273481542</v>
      </c>
      <c r="D101" s="2">
        <v>23264000</v>
      </c>
      <c r="E101" s="6">
        <v>0.46952450149350128</v>
      </c>
      <c r="F101" s="2">
        <v>221095000</v>
      </c>
      <c r="G101" s="6">
        <v>0.72247129328880555</v>
      </c>
    </row>
    <row r="102" spans="1:7">
      <c r="A102" t="s">
        <v>192</v>
      </c>
      <c r="B102" s="2">
        <v>38011000</v>
      </c>
      <c r="C102" s="6">
        <v>0.14820374457068441</v>
      </c>
      <c r="D102" s="2">
        <v>6134000</v>
      </c>
      <c r="E102" s="6">
        <v>0.1237991442641479</v>
      </c>
      <c r="F102" s="2">
        <v>44145000</v>
      </c>
      <c r="G102" s="6">
        <v>0.14425244913830851</v>
      </c>
    </row>
    <row r="103" spans="1:7">
      <c r="A103" t="s">
        <v>193</v>
      </c>
      <c r="B103" s="2">
        <v>14795000</v>
      </c>
      <c r="C103" s="6">
        <v>5.7685259554425723E-2</v>
      </c>
      <c r="D103" s="2">
        <v>6606000</v>
      </c>
      <c r="E103" s="6">
        <v>0.13332526035359651</v>
      </c>
      <c r="F103" s="2">
        <v>21401000</v>
      </c>
      <c r="G103" s="6">
        <v>6.9931966564932391E-2</v>
      </c>
    </row>
    <row r="104" spans="1:7">
      <c r="A104" t="s">
        <v>75</v>
      </c>
      <c r="B104" s="2">
        <v>5840000</v>
      </c>
      <c r="C104" s="6">
        <v>2.2769984170182236E-2</v>
      </c>
      <c r="D104" s="2">
        <v>1959000</v>
      </c>
      <c r="E104" s="6">
        <v>3.9537418261080162E-2</v>
      </c>
      <c r="F104" s="2">
        <v>7799000</v>
      </c>
      <c r="G104" s="6">
        <v>2.5484762732578277E-2</v>
      </c>
    </row>
    <row r="105" spans="1:7">
      <c r="A105" t="s">
        <v>194</v>
      </c>
      <c r="B105" s="2">
        <v>0</v>
      </c>
      <c r="C105" s="6">
        <v>0</v>
      </c>
      <c r="D105" s="2">
        <v>11585000</v>
      </c>
      <c r="E105" s="6">
        <v>0.23381367562767416</v>
      </c>
      <c r="F105" s="2">
        <v>11585000</v>
      </c>
      <c r="G105" s="6">
        <v>3.7856260579166474E-2</v>
      </c>
    </row>
    <row r="106" spans="1:7">
      <c r="A106" t="s">
        <v>68</v>
      </c>
      <c r="B106" s="2">
        <v>256478000</v>
      </c>
      <c r="D106" s="2">
        <v>49548000</v>
      </c>
      <c r="F106" s="2">
        <v>306026000</v>
      </c>
    </row>
    <row r="108" spans="1:7">
      <c r="A108" s="7" t="s">
        <v>221</v>
      </c>
    </row>
    <row r="109" spans="1:7">
      <c r="A109" t="s">
        <v>198</v>
      </c>
    </row>
    <row r="110" spans="1:7">
      <c r="A110" t="s">
        <v>199</v>
      </c>
    </row>
    <row r="111" spans="1:7">
      <c r="A111" t="s">
        <v>200</v>
      </c>
    </row>
    <row r="114" spans="1:8">
      <c r="A114" s="3" t="s">
        <v>84</v>
      </c>
    </row>
    <row r="115" spans="1:8">
      <c r="B115" t="s">
        <v>2</v>
      </c>
      <c r="C115" t="s">
        <v>5</v>
      </c>
    </row>
    <row r="116" spans="1:8">
      <c r="A116" t="s">
        <v>85</v>
      </c>
      <c r="B116" s="1">
        <v>1982000</v>
      </c>
      <c r="C116" s="2">
        <v>73439000</v>
      </c>
    </row>
    <row r="117" spans="1:8">
      <c r="A117" t="s">
        <v>86</v>
      </c>
      <c r="B117" s="1">
        <v>95000</v>
      </c>
      <c r="C117" s="2">
        <v>2520000</v>
      </c>
    </row>
    <row r="118" spans="1:8">
      <c r="A118" t="s">
        <v>87</v>
      </c>
      <c r="B118" s="1">
        <v>1512000</v>
      </c>
      <c r="C118" s="2">
        <v>52400000</v>
      </c>
    </row>
    <row r="119" spans="1:8">
      <c r="A119" t="s">
        <v>68</v>
      </c>
      <c r="B119" s="1">
        <v>3589000</v>
      </c>
      <c r="C119" s="2">
        <v>128359000</v>
      </c>
    </row>
    <row r="121" spans="1:8">
      <c r="A121" s="7" t="s">
        <v>222</v>
      </c>
    </row>
    <row r="122" spans="1:8">
      <c r="A122" t="s">
        <v>89</v>
      </c>
    </row>
    <row r="125" spans="1:8">
      <c r="A125" s="3" t="s">
        <v>90</v>
      </c>
    </row>
    <row r="127" spans="1:8">
      <c r="B127" t="s">
        <v>91</v>
      </c>
      <c r="C127" t="s">
        <v>92</v>
      </c>
      <c r="D127" t="s">
        <v>93</v>
      </c>
      <c r="E127" t="s">
        <v>94</v>
      </c>
      <c r="F127" t="s">
        <v>95</v>
      </c>
      <c r="G127" t="s">
        <v>68</v>
      </c>
      <c r="H127" t="s">
        <v>96</v>
      </c>
    </row>
    <row r="128" spans="1:8">
      <c r="A128" t="s">
        <v>97</v>
      </c>
      <c r="B128" s="2">
        <v>96153000</v>
      </c>
      <c r="C128" s="2">
        <v>31355000</v>
      </c>
      <c r="D128" s="2">
        <v>57461000</v>
      </c>
      <c r="E128" s="2">
        <v>26495000</v>
      </c>
      <c r="F128" s="2">
        <v>45013000</v>
      </c>
      <c r="G128" s="2">
        <v>256477000</v>
      </c>
      <c r="H128" s="6">
        <v>0.59043977319554397</v>
      </c>
    </row>
    <row r="129" spans="1:8">
      <c r="A129" t="s">
        <v>98</v>
      </c>
      <c r="B129" s="2">
        <v>15370000</v>
      </c>
      <c r="C129" s="2">
        <v>14020000</v>
      </c>
      <c r="D129" s="2">
        <v>10008000</v>
      </c>
      <c r="E129" s="2">
        <v>5784000</v>
      </c>
      <c r="F129" s="2">
        <v>4365000</v>
      </c>
      <c r="G129" s="2">
        <v>49547000</v>
      </c>
      <c r="H129" s="6">
        <v>0.11406293524378255</v>
      </c>
    </row>
    <row r="130" spans="1:8">
      <c r="A130" t="s">
        <v>68</v>
      </c>
      <c r="B130" s="2">
        <v>111523000</v>
      </c>
      <c r="C130" s="2">
        <v>45375000</v>
      </c>
      <c r="D130" s="2">
        <v>67469000</v>
      </c>
      <c r="E130" s="2">
        <v>32279000</v>
      </c>
      <c r="F130" s="2">
        <v>49378000</v>
      </c>
      <c r="G130" s="2">
        <v>306024000</v>
      </c>
      <c r="H130" s="6"/>
    </row>
    <row r="131" spans="1:8">
      <c r="A131" t="s">
        <v>96</v>
      </c>
      <c r="B131" s="6">
        <v>0.3644256659608397</v>
      </c>
      <c r="C131" s="6">
        <v>0.14827268449533371</v>
      </c>
      <c r="D131" s="6">
        <v>0.2204696363683894</v>
      </c>
      <c r="E131" s="6">
        <v>0.10547865526886781</v>
      </c>
      <c r="F131" s="6">
        <v>0.16135335790656941</v>
      </c>
      <c r="G131" s="2"/>
      <c r="H131" s="6"/>
    </row>
    <row r="132" spans="1:8">
      <c r="B132" s="2"/>
      <c r="C132" s="2"/>
      <c r="D132" s="2"/>
      <c r="E132" s="2"/>
      <c r="F132" s="2"/>
      <c r="G132" s="2"/>
      <c r="H132" s="6"/>
    </row>
    <row r="133" spans="1:8">
      <c r="A133" t="s">
        <v>99</v>
      </c>
      <c r="B133" s="2">
        <v>0</v>
      </c>
      <c r="C133" s="2">
        <v>38051000</v>
      </c>
      <c r="D133" s="2">
        <v>55652000</v>
      </c>
      <c r="E133" s="2">
        <v>13082000</v>
      </c>
      <c r="F133" s="2">
        <v>21574000</v>
      </c>
      <c r="G133" s="2">
        <v>128359000</v>
      </c>
      <c r="H133" s="6">
        <v>0.29549729156067339</v>
      </c>
    </row>
    <row r="134" spans="1:8">
      <c r="A134" t="s">
        <v>96</v>
      </c>
      <c r="B134" s="6">
        <v>0</v>
      </c>
      <c r="C134" s="6">
        <v>0.29644201029923883</v>
      </c>
      <c r="D134" s="6">
        <v>0.43356523500494704</v>
      </c>
      <c r="E134" s="6">
        <v>0.10191727888188597</v>
      </c>
      <c r="F134" s="6">
        <v>0.16807547581392812</v>
      </c>
      <c r="G134" s="2"/>
      <c r="H134" s="6"/>
    </row>
    <row r="135" spans="1:8">
      <c r="B135" s="2"/>
      <c r="C135" s="2"/>
      <c r="D135" s="2"/>
      <c r="E135" s="2"/>
      <c r="F135" s="2"/>
      <c r="G135" s="2"/>
      <c r="H135" s="6"/>
    </row>
    <row r="136" spans="1:8">
      <c r="A136" t="s">
        <v>68</v>
      </c>
      <c r="B136" s="2">
        <v>111523000</v>
      </c>
      <c r="C136" s="2">
        <v>83426000</v>
      </c>
      <c r="D136" s="2">
        <v>123121000</v>
      </c>
      <c r="E136" s="2">
        <v>45361000</v>
      </c>
      <c r="F136" s="2">
        <v>70952000</v>
      </c>
      <c r="G136" s="2">
        <v>434383000</v>
      </c>
    </row>
    <row r="137" spans="1:8">
      <c r="A137" t="s">
        <v>96</v>
      </c>
      <c r="B137" s="6">
        <v>0.25673886869421686</v>
      </c>
      <c r="C137" s="6">
        <v>0.19205631896275868</v>
      </c>
      <c r="D137" s="6">
        <v>0.28343880860899251</v>
      </c>
      <c r="E137" s="6">
        <v>0.10442627819228653</v>
      </c>
      <c r="F137" s="6">
        <v>0.16333972554174542</v>
      </c>
    </row>
    <row r="139" spans="1:8">
      <c r="A139" t="s">
        <v>207</v>
      </c>
    </row>
    <row r="140" spans="1:8">
      <c r="A140" t="s">
        <v>101</v>
      </c>
    </row>
    <row r="142" spans="1:8">
      <c r="A142" s="3" t="s">
        <v>102</v>
      </c>
    </row>
    <row r="144" spans="1:8">
      <c r="A144" t="s">
        <v>103</v>
      </c>
    </row>
    <row r="145" spans="1:6">
      <c r="A145" t="s">
        <v>104</v>
      </c>
    </row>
    <row r="147" spans="1:6">
      <c r="B147" t="s">
        <v>53</v>
      </c>
      <c r="C147" t="s">
        <v>105</v>
      </c>
      <c r="D147" t="s">
        <v>49</v>
      </c>
      <c r="E147" t="s">
        <v>106</v>
      </c>
      <c r="F147" t="s">
        <v>68</v>
      </c>
    </row>
    <row r="148" spans="1:6">
      <c r="A148" t="s">
        <v>107</v>
      </c>
      <c r="B148" s="2">
        <v>905000</v>
      </c>
      <c r="C148" s="2">
        <v>2190000</v>
      </c>
      <c r="D148" s="2">
        <v>0</v>
      </c>
      <c r="E148" s="2">
        <v>7281000</v>
      </c>
      <c r="F148" s="2">
        <v>10376000</v>
      </c>
    </row>
    <row r="150" spans="1:6">
      <c r="A150" t="s">
        <v>181</v>
      </c>
    </row>
    <row r="151" spans="1:6">
      <c r="A151" t="s">
        <v>182</v>
      </c>
    </row>
    <row r="152" spans="1:6">
      <c r="A152" t="s">
        <v>183</v>
      </c>
    </row>
    <row r="153" spans="1:6">
      <c r="A153" t="s">
        <v>184</v>
      </c>
    </row>
    <row r="154" spans="1:6">
      <c r="A154" t="s">
        <v>185</v>
      </c>
    </row>
    <row r="155" spans="1:6">
      <c r="A155" t="s">
        <v>186</v>
      </c>
    </row>
    <row r="158" spans="1:6">
      <c r="A158" s="3" t="s">
        <v>111</v>
      </c>
    </row>
    <row r="160" spans="1:6">
      <c r="A160" t="s">
        <v>29</v>
      </c>
    </row>
    <row r="161" spans="1:6">
      <c r="A161" t="s">
        <v>30</v>
      </c>
    </row>
    <row r="163" spans="1:6">
      <c r="A163" s="3" t="s">
        <v>112</v>
      </c>
    </row>
    <row r="165" spans="1:6">
      <c r="A165" t="s">
        <v>113</v>
      </c>
    </row>
    <row r="166" spans="1:6">
      <c r="B166" t="s">
        <v>65</v>
      </c>
      <c r="D166" t="s">
        <v>114</v>
      </c>
      <c r="F166" t="s">
        <v>130</v>
      </c>
    </row>
    <row r="167" spans="1:6">
      <c r="A167" t="s">
        <v>91</v>
      </c>
      <c r="B167" s="2">
        <v>112872000</v>
      </c>
      <c r="D167" s="2">
        <v>1113000</v>
      </c>
      <c r="F167" s="2">
        <v>113985000</v>
      </c>
    </row>
    <row r="168" spans="1:6">
      <c r="A168" t="s">
        <v>115</v>
      </c>
      <c r="B168" s="2">
        <v>44922000</v>
      </c>
      <c r="D168" s="2">
        <v>37671000</v>
      </c>
      <c r="F168" s="2">
        <v>82593000</v>
      </c>
    </row>
    <row r="169" spans="1:6">
      <c r="A169" t="s">
        <v>116</v>
      </c>
      <c r="B169" s="2">
        <v>65445000</v>
      </c>
      <c r="D169" s="2">
        <v>53983000</v>
      </c>
      <c r="F169" s="2">
        <v>119428000</v>
      </c>
    </row>
    <row r="170" spans="1:6">
      <c r="A170" t="s">
        <v>117</v>
      </c>
      <c r="B170" s="2">
        <v>33408000</v>
      </c>
      <c r="D170" s="2">
        <v>14019000</v>
      </c>
      <c r="F170" s="2">
        <v>47427000</v>
      </c>
    </row>
    <row r="171" spans="1:6">
      <c r="A171" t="s">
        <v>118</v>
      </c>
      <c r="B171" s="2">
        <v>29627000</v>
      </c>
      <c r="D171" s="2">
        <v>12944000</v>
      </c>
      <c r="F171" s="2">
        <v>42571000</v>
      </c>
    </row>
    <row r="172" spans="1:6">
      <c r="F172" s="2"/>
    </row>
    <row r="173" spans="1:6">
      <c r="A173" t="s">
        <v>119</v>
      </c>
      <c r="B173" s="2">
        <v>10376000</v>
      </c>
      <c r="D173" s="8">
        <v>0</v>
      </c>
      <c r="F173" s="2">
        <v>10376000</v>
      </c>
    </row>
    <row r="174" spans="1:6">
      <c r="F174" s="2"/>
    </row>
    <row r="175" spans="1:6">
      <c r="A175" t="s">
        <v>120</v>
      </c>
      <c r="B175" s="2">
        <v>296650000</v>
      </c>
      <c r="D175" s="2">
        <v>119730000</v>
      </c>
      <c r="F175" s="2">
        <v>416380000</v>
      </c>
    </row>
    <row r="177" spans="1:6">
      <c r="A177" t="s">
        <v>121</v>
      </c>
    </row>
    <row r="178" spans="1:6">
      <c r="A178" t="s">
        <v>122</v>
      </c>
    </row>
    <row r="180" spans="1:6">
      <c r="A180" s="3" t="s">
        <v>123</v>
      </c>
    </row>
    <row r="181" spans="1:6">
      <c r="A181" s="3"/>
      <c r="B181" t="s">
        <v>65</v>
      </c>
      <c r="D181" t="s">
        <v>114</v>
      </c>
      <c r="F181" t="s">
        <v>130</v>
      </c>
    </row>
    <row r="182" spans="1:6">
      <c r="A182" t="s">
        <v>124</v>
      </c>
      <c r="B182" s="2">
        <v>89654000</v>
      </c>
      <c r="D182" s="2">
        <v>24347000</v>
      </c>
      <c r="F182" s="2">
        <v>114001000</v>
      </c>
    </row>
    <row r="183" spans="1:6">
      <c r="A183" t="s">
        <v>125</v>
      </c>
      <c r="B183" s="2">
        <v>2075000</v>
      </c>
      <c r="D183" s="2">
        <v>0</v>
      </c>
      <c r="F183" s="2">
        <v>2075000</v>
      </c>
    </row>
    <row r="184" spans="1:6">
      <c r="A184" t="s">
        <v>126</v>
      </c>
      <c r="B184" s="2">
        <v>39592000</v>
      </c>
      <c r="D184" s="2">
        <v>13293000</v>
      </c>
      <c r="F184" s="2">
        <v>52885000</v>
      </c>
    </row>
    <row r="186" spans="1:6">
      <c r="A186" t="s">
        <v>127</v>
      </c>
    </row>
    <row r="187" spans="1:6">
      <c r="A187" t="s">
        <v>128</v>
      </c>
    </row>
    <row r="189" spans="1:6">
      <c r="A189" s="3" t="s">
        <v>129</v>
      </c>
    </row>
    <row r="190" spans="1:6">
      <c r="B190" t="s">
        <v>65</v>
      </c>
      <c r="D190" t="s">
        <v>114</v>
      </c>
      <c r="F190" t="s">
        <v>130</v>
      </c>
    </row>
    <row r="191" spans="1:6">
      <c r="A191" t="s">
        <v>131</v>
      </c>
      <c r="B191" s="2">
        <v>296650000</v>
      </c>
      <c r="D191" s="2">
        <v>119730000</v>
      </c>
      <c r="F191" s="2">
        <v>416380000</v>
      </c>
    </row>
    <row r="192" spans="1:6">
      <c r="A192" t="s">
        <v>132</v>
      </c>
      <c r="B192" s="2">
        <v>131321000</v>
      </c>
      <c r="D192" s="2">
        <v>37640000</v>
      </c>
      <c r="F192" s="2">
        <v>168961000</v>
      </c>
    </row>
    <row r="193" spans="1:7">
      <c r="A193" t="s">
        <v>68</v>
      </c>
      <c r="B193" s="2">
        <v>427971000</v>
      </c>
      <c r="D193" s="2">
        <v>157370000</v>
      </c>
      <c r="F193" s="2">
        <v>585341000</v>
      </c>
    </row>
    <row r="195" spans="1:7">
      <c r="A195" s="3" t="s">
        <v>133</v>
      </c>
    </row>
    <row r="197" spans="1:7">
      <c r="A197" s="3" t="s">
        <v>134</v>
      </c>
    </row>
    <row r="198" spans="1:7">
      <c r="A198" s="3"/>
      <c r="B198" t="s">
        <v>135</v>
      </c>
      <c r="D198" t="s">
        <v>136</v>
      </c>
      <c r="F198" t="s">
        <v>68</v>
      </c>
    </row>
    <row r="199" spans="1:7">
      <c r="B199" t="s">
        <v>137</v>
      </c>
    </row>
    <row r="200" spans="1:7">
      <c r="A200" t="s">
        <v>91</v>
      </c>
      <c r="B200" s="1">
        <v>2130.0851339620481</v>
      </c>
      <c r="C200" s="6">
        <v>0.44115605969816313</v>
      </c>
      <c r="D200" s="1">
        <v>21.004959081393388</v>
      </c>
      <c r="E200" s="6">
        <v>1.2187395593760772E-2</v>
      </c>
      <c r="F200" s="1">
        <v>2151.0900930434414</v>
      </c>
      <c r="G200" s="6">
        <v>0.32831471593107114</v>
      </c>
    </row>
    <row r="201" spans="1:7">
      <c r="A201" t="s">
        <v>138</v>
      </c>
      <c r="B201" s="1">
        <v>467.06313866906811</v>
      </c>
      <c r="C201" s="6">
        <v>9.6732159011055766E-2</v>
      </c>
      <c r="D201" s="1">
        <v>391.66893172407208</v>
      </c>
      <c r="E201" s="6">
        <v>0.22725225001439489</v>
      </c>
      <c r="F201" s="1">
        <v>858.73207039314025</v>
      </c>
      <c r="G201" s="6">
        <v>0.13106581479957138</v>
      </c>
    </row>
    <row r="202" spans="1:7">
      <c r="A202" t="s">
        <v>116</v>
      </c>
      <c r="B202" s="1">
        <v>1084.9973826955318</v>
      </c>
      <c r="C202" s="6">
        <v>0.22471081671860962</v>
      </c>
      <c r="D202" s="1">
        <v>894.97236176241495</v>
      </c>
      <c r="E202" s="6">
        <v>0.51927652779590061</v>
      </c>
      <c r="F202" s="1">
        <v>1979.9697444579467</v>
      </c>
      <c r="G202" s="6">
        <v>0.30219710755308588</v>
      </c>
    </row>
    <row r="203" spans="1:7">
      <c r="A203" t="s">
        <v>94</v>
      </c>
      <c r="B203" s="1">
        <v>752.77666422053289</v>
      </c>
      <c r="C203" s="6">
        <v>0.15590549960909422</v>
      </c>
      <c r="D203" s="1">
        <v>315.88776426794612</v>
      </c>
      <c r="E203" s="6">
        <v>0.18328286817622899</v>
      </c>
      <c r="F203" s="1">
        <v>1068.664428488479</v>
      </c>
      <c r="G203" s="6">
        <v>0.16310718895480028</v>
      </c>
    </row>
    <row r="204" spans="1:7">
      <c r="A204" t="s">
        <v>118</v>
      </c>
      <c r="B204" s="1">
        <v>228.79973423988818</v>
      </c>
      <c r="C204" s="6">
        <v>4.7386082184194225E-2</v>
      </c>
      <c r="D204" s="1">
        <v>99.964569863590143</v>
      </c>
      <c r="E204" s="6">
        <v>5.8000958419714831E-2</v>
      </c>
      <c r="F204" s="1">
        <v>328.76430410347831</v>
      </c>
      <c r="G204" s="6">
        <v>5.0178353505080257E-2</v>
      </c>
    </row>
    <row r="205" spans="1:7">
      <c r="A205" t="s">
        <v>139</v>
      </c>
      <c r="B205" s="1">
        <v>164.69430168460261</v>
      </c>
      <c r="C205" s="6">
        <v>3.4109382778883035E-2</v>
      </c>
      <c r="D205">
        <v>0</v>
      </c>
      <c r="E205" s="6">
        <v>0</v>
      </c>
      <c r="F205" s="1">
        <v>164.69430168460261</v>
      </c>
      <c r="G205" s="6">
        <v>2.5136819256391073E-2</v>
      </c>
    </row>
    <row r="206" spans="1:7">
      <c r="A206" t="s">
        <v>140</v>
      </c>
      <c r="B206" s="1">
        <v>4828.4163554716715</v>
      </c>
      <c r="D206" s="1">
        <v>1723.4985866994166</v>
      </c>
      <c r="F206" s="1">
        <v>6551.9149421710881</v>
      </c>
    </row>
    <row r="207" spans="1:7">
      <c r="B207" s="1"/>
    </row>
    <row r="208" spans="1:7">
      <c r="B208" s="1" t="s">
        <v>135</v>
      </c>
      <c r="D208" t="s">
        <v>114</v>
      </c>
      <c r="F208" t="s">
        <v>68</v>
      </c>
    </row>
    <row r="209" spans="1:7">
      <c r="B209" t="s">
        <v>141</v>
      </c>
    </row>
    <row r="210" spans="1:7">
      <c r="A210" t="s">
        <v>91</v>
      </c>
      <c r="B210" s="1">
        <v>3152.5259982638313</v>
      </c>
      <c r="C210" s="6">
        <v>0.44701520314950671</v>
      </c>
      <c r="D210" s="1">
        <v>31.087339440462213</v>
      </c>
      <c r="E210" s="6">
        <v>1.2203551218086105E-2</v>
      </c>
      <c r="F210" s="1">
        <v>3183.6133377042934</v>
      </c>
      <c r="G210" s="6">
        <v>0.33163357208325489</v>
      </c>
    </row>
    <row r="211" spans="1:7">
      <c r="A211" t="s">
        <v>138</v>
      </c>
      <c r="B211" s="1">
        <v>700.59470800360214</v>
      </c>
      <c r="C211" s="6">
        <v>9.9341444256501946E-2</v>
      </c>
      <c r="D211" s="1">
        <v>587.50339758610812</v>
      </c>
      <c r="E211" s="6">
        <v>0.2306285430753181</v>
      </c>
      <c r="F211" s="1">
        <v>1288.0981055897103</v>
      </c>
      <c r="G211" s="6">
        <v>0.13417979215353668</v>
      </c>
    </row>
    <row r="212" spans="1:7">
      <c r="A212" t="s">
        <v>116</v>
      </c>
      <c r="B212" s="1">
        <v>1627.4960740432975</v>
      </c>
      <c r="C212" s="6">
        <v>0.23077224059822149</v>
      </c>
      <c r="D212" s="1">
        <v>1342.4585426436224</v>
      </c>
      <c r="E212" s="6">
        <v>0.52699143375342816</v>
      </c>
      <c r="F212" s="1">
        <v>2969.95461668692</v>
      </c>
      <c r="G212" s="6">
        <v>0.3093769732624867</v>
      </c>
    </row>
    <row r="213" spans="1:7">
      <c r="A213" t="s">
        <v>94</v>
      </c>
      <c r="B213" s="1">
        <v>1061.4150965509514</v>
      </c>
      <c r="C213" s="6">
        <v>0.15050428934510854</v>
      </c>
      <c r="D213" s="1">
        <v>445.40174761780401</v>
      </c>
      <c r="E213" s="6">
        <v>0.17484555248250977</v>
      </c>
      <c r="F213" s="1">
        <v>1506.8168441687553</v>
      </c>
      <c r="G213" s="6">
        <v>0.15696348755318498</v>
      </c>
    </row>
    <row r="214" spans="1:7">
      <c r="A214" t="s">
        <v>118</v>
      </c>
      <c r="B214" s="1">
        <v>322.60762527824232</v>
      </c>
      <c r="C214" s="6">
        <v>4.5744432632991286E-2</v>
      </c>
      <c r="D214" s="1">
        <v>140.95004350766209</v>
      </c>
      <c r="E214" s="6">
        <v>5.5330919470657811E-2</v>
      </c>
      <c r="F214" s="1">
        <v>463.55766878590441</v>
      </c>
      <c r="G214" s="6">
        <v>4.8288303025175658E-2</v>
      </c>
    </row>
    <row r="215" spans="1:7">
      <c r="A215" t="s">
        <v>139</v>
      </c>
      <c r="B215" s="1">
        <v>187.75150392044696</v>
      </c>
      <c r="C215" s="6">
        <v>2.6622390017669948E-2</v>
      </c>
      <c r="D215">
        <v>0</v>
      </c>
      <c r="E215" s="6">
        <v>0</v>
      </c>
      <c r="F215" s="1">
        <v>187.75150392044696</v>
      </c>
      <c r="G215" s="6">
        <v>1.9557871922361084E-2</v>
      </c>
    </row>
    <row r="216" spans="1:7">
      <c r="A216" t="s">
        <v>140</v>
      </c>
      <c r="B216" s="1">
        <v>7052.3910060603721</v>
      </c>
      <c r="D216" s="1">
        <v>2547.4010707956591</v>
      </c>
      <c r="F216" s="1">
        <v>9599.7920768560307</v>
      </c>
    </row>
    <row r="218" spans="1:7">
      <c r="A218" s="3" t="s">
        <v>142</v>
      </c>
    </row>
    <row r="219" spans="1:7">
      <c r="A219" s="3"/>
      <c r="B219" t="s">
        <v>65</v>
      </c>
      <c r="D219" t="s">
        <v>114</v>
      </c>
      <c r="F219" t="s">
        <v>68</v>
      </c>
    </row>
    <row r="220" spans="1:7">
      <c r="B220" t="s">
        <v>137</v>
      </c>
    </row>
    <row r="221" spans="1:7">
      <c r="A221" t="s">
        <v>143</v>
      </c>
      <c r="B221" s="1">
        <v>1456.0247954721876</v>
      </c>
      <c r="D221" s="1">
        <v>386.45613162989025</v>
      </c>
      <c r="F221" s="1">
        <v>1842.4809271020779</v>
      </c>
    </row>
    <row r="222" spans="1:7">
      <c r="A222" t="s">
        <v>144</v>
      </c>
      <c r="B222" s="1">
        <v>628.44411509438601</v>
      </c>
      <c r="D222" s="1">
        <v>210.99547183293072</v>
      </c>
      <c r="F222" s="1">
        <v>839.43958692731667</v>
      </c>
    </row>
    <row r="223" spans="1:7">
      <c r="B223" s="1"/>
      <c r="D223" s="1"/>
    </row>
    <row r="224" spans="1:7">
      <c r="B224" t="s">
        <v>145</v>
      </c>
      <c r="D224" s="1"/>
    </row>
    <row r="225" spans="1:7">
      <c r="A225" t="s">
        <v>143</v>
      </c>
      <c r="B225" s="1">
        <v>1659.8682668382937</v>
      </c>
      <c r="D225" s="1">
        <v>440.55999005807485</v>
      </c>
      <c r="F225" s="1">
        <v>2100.4282568963686</v>
      </c>
    </row>
    <row r="226" spans="1:7">
      <c r="A226" t="s">
        <v>144</v>
      </c>
      <c r="B226" s="1">
        <v>716.4262912076</v>
      </c>
      <c r="D226" s="1">
        <v>240.534837889541</v>
      </c>
      <c r="F226" s="1">
        <v>956.961129097141</v>
      </c>
    </row>
    <row r="228" spans="1:7">
      <c r="A228" s="3" t="s">
        <v>146</v>
      </c>
    </row>
    <row r="229" spans="1:7">
      <c r="A229" s="3"/>
      <c r="B229" t="s">
        <v>65</v>
      </c>
      <c r="D229" t="s">
        <v>114</v>
      </c>
      <c r="F229" t="s">
        <v>68</v>
      </c>
    </row>
    <row r="230" spans="1:7">
      <c r="B230" t="s">
        <v>137</v>
      </c>
    </row>
    <row r="231" spans="1:7">
      <c r="A231" t="s">
        <v>131</v>
      </c>
      <c r="B231" s="1">
        <v>4828.4163554716715</v>
      </c>
      <c r="C231" s="6">
        <v>0.69846614975555976</v>
      </c>
      <c r="D231" s="1">
        <v>1723.4985866994166</v>
      </c>
      <c r="E231" s="6">
        <v>0.74258318597476725</v>
      </c>
      <c r="F231" s="1">
        <v>6551.9149421710881</v>
      </c>
      <c r="G231" s="6">
        <v>0.70955508935038514</v>
      </c>
    </row>
    <row r="232" spans="1:7">
      <c r="A232" t="s">
        <v>147</v>
      </c>
      <c r="B232" s="1">
        <v>1456.0247954721876</v>
      </c>
      <c r="C232" s="6">
        <v>0.2106247593353493</v>
      </c>
      <c r="D232" s="1">
        <v>386.45613162989025</v>
      </c>
      <c r="E232" s="6">
        <v>0.16650772311614165</v>
      </c>
      <c r="F232" s="1">
        <v>1842.4809271020779</v>
      </c>
      <c r="G232" s="6">
        <v>0.19953581974052392</v>
      </c>
    </row>
    <row r="233" spans="1:7">
      <c r="A233" t="s">
        <v>148</v>
      </c>
      <c r="B233" s="1">
        <v>628.44411509438601</v>
      </c>
      <c r="C233" s="6">
        <v>9.0909090909090912E-2</v>
      </c>
      <c r="D233" s="1">
        <v>210.99547183293072</v>
      </c>
      <c r="E233" s="6">
        <v>9.0909090909090912E-2</v>
      </c>
      <c r="F233" s="1">
        <v>839.43958692731667</v>
      </c>
      <c r="G233" s="6">
        <v>9.0909090909090912E-2</v>
      </c>
    </row>
    <row r="234" spans="1:7">
      <c r="A234" t="s">
        <v>68</v>
      </c>
      <c r="B234" s="1">
        <v>6912.8852660382454</v>
      </c>
      <c r="D234" s="1">
        <v>2320.950190162238</v>
      </c>
      <c r="F234" s="1">
        <v>9233.8354562004824</v>
      </c>
    </row>
    <row r="235" spans="1:7">
      <c r="B235" s="1"/>
      <c r="D235" s="1"/>
    </row>
    <row r="236" spans="1:7">
      <c r="B236" t="s">
        <v>145</v>
      </c>
      <c r="D236" s="1"/>
    </row>
    <row r="237" spans="1:7">
      <c r="A237" t="s">
        <v>131</v>
      </c>
      <c r="B237" s="1">
        <v>7052.3910060603721</v>
      </c>
      <c r="C237" s="6">
        <v>0.74797180986794953</v>
      </c>
      <c r="D237" s="1">
        <v>2547.4010707956591</v>
      </c>
      <c r="E237" s="6">
        <v>0.78903648965057094</v>
      </c>
      <c r="F237" s="1">
        <v>9599.7920768560307</v>
      </c>
      <c r="G237" s="6">
        <v>0.75844627060397762</v>
      </c>
    </row>
    <row r="238" spans="1:7">
      <c r="A238" t="s">
        <v>147</v>
      </c>
      <c r="B238" s="1">
        <v>1659.8682668382937</v>
      </c>
      <c r="C238" s="6">
        <v>0.17604450329292862</v>
      </c>
      <c r="D238" s="1">
        <v>440.55999005807485</v>
      </c>
      <c r="E238" s="6">
        <v>0.13645982645651411</v>
      </c>
      <c r="F238" s="1">
        <v>2100.4282568963686</v>
      </c>
      <c r="G238" s="6">
        <v>0.16594755025527574</v>
      </c>
    </row>
    <row r="239" spans="1:7">
      <c r="A239" t="s">
        <v>148</v>
      </c>
      <c r="B239" s="1">
        <v>716.4262912076</v>
      </c>
      <c r="C239" s="6">
        <v>7.5983686839121919E-2</v>
      </c>
      <c r="D239" s="1">
        <v>240.534837889541</v>
      </c>
      <c r="E239" s="6">
        <v>7.4503683892914854E-2</v>
      </c>
      <c r="F239" s="1">
        <v>956.961129097141</v>
      </c>
      <c r="G239" s="6">
        <v>7.5606179140746729E-2</v>
      </c>
    </row>
    <row r="240" spans="1:7">
      <c r="A240" t="s">
        <v>68</v>
      </c>
      <c r="B240" s="1">
        <v>9428.6855641062648</v>
      </c>
      <c r="D240" s="1">
        <v>3228.4958987432751</v>
      </c>
      <c r="F240" s="1">
        <v>12657.181462849539</v>
      </c>
    </row>
    <row r="242" spans="1:6">
      <c r="A242" t="s">
        <v>149</v>
      </c>
    </row>
    <row r="243" spans="1:6">
      <c r="A243" t="s">
        <v>150</v>
      </c>
    </row>
    <row r="245" spans="1:6">
      <c r="A245" s="3" t="s">
        <v>151</v>
      </c>
    </row>
    <row r="246" spans="1:6">
      <c r="A246" s="3"/>
      <c r="B246" t="s">
        <v>65</v>
      </c>
      <c r="D246" t="s">
        <v>114</v>
      </c>
      <c r="F246" t="s">
        <v>68</v>
      </c>
    </row>
    <row r="247" spans="1:6">
      <c r="A247" t="s">
        <v>152</v>
      </c>
      <c r="B247" s="1">
        <v>57600</v>
      </c>
      <c r="D247" s="1">
        <v>57600</v>
      </c>
      <c r="F247" s="1">
        <v>57600</v>
      </c>
    </row>
    <row r="248" spans="1:6">
      <c r="A248" t="s">
        <v>153</v>
      </c>
      <c r="B248" s="1">
        <v>9428.6855641062648</v>
      </c>
      <c r="D248" s="1">
        <v>3228.4958987432751</v>
      </c>
      <c r="F248" s="1">
        <v>12657.181462849539</v>
      </c>
    </row>
    <row r="249" spans="1:6">
      <c r="A249" t="s">
        <v>154</v>
      </c>
      <c r="B249" s="6">
        <v>0.16369245771017821</v>
      </c>
      <c r="D249" s="6">
        <v>5.6050276019848529E-2</v>
      </c>
      <c r="F249" s="6">
        <v>0.21974273373002673</v>
      </c>
    </row>
    <row r="251" spans="1:6">
      <c r="A251" t="s">
        <v>155</v>
      </c>
    </row>
    <row r="252" spans="1:6">
      <c r="A252" t="s">
        <v>203</v>
      </c>
    </row>
    <row r="254" spans="1:6">
      <c r="A254" t="s">
        <v>158</v>
      </c>
    </row>
    <row r="255" spans="1:6">
      <c r="A255" s="3"/>
    </row>
    <row r="256" spans="1:6">
      <c r="A256" t="s">
        <v>159</v>
      </c>
    </row>
    <row r="257" spans="1:9">
      <c r="A257" t="s">
        <v>160</v>
      </c>
    </row>
    <row r="259" spans="1:9">
      <c r="B259" t="s">
        <v>161</v>
      </c>
    </row>
    <row r="260" spans="1:9">
      <c r="B260" t="s">
        <v>65</v>
      </c>
      <c r="D260" t="s">
        <v>114</v>
      </c>
      <c r="F260" t="s">
        <v>68</v>
      </c>
    </row>
    <row r="261" spans="1:9">
      <c r="A261" t="s">
        <v>162</v>
      </c>
      <c r="B261">
        <v>75226000</v>
      </c>
      <c r="D261">
        <v>27433000</v>
      </c>
      <c r="F261">
        <v>102659000</v>
      </c>
    </row>
    <row r="262" spans="1:9">
      <c r="A262" t="s">
        <v>163</v>
      </c>
      <c r="B262" s="2">
        <v>26588000</v>
      </c>
      <c r="D262" s="2">
        <v>7057000</v>
      </c>
      <c r="F262" s="2">
        <v>33645000</v>
      </c>
    </row>
    <row r="263" spans="1:9">
      <c r="A263" t="s">
        <v>164</v>
      </c>
      <c r="B263" s="8">
        <v>11476000</v>
      </c>
      <c r="D263" s="2">
        <v>3853000</v>
      </c>
      <c r="F263" s="2">
        <v>15329000</v>
      </c>
    </row>
    <row r="264" spans="1:9">
      <c r="A264" t="s">
        <v>68</v>
      </c>
      <c r="B264" s="2">
        <v>113290000</v>
      </c>
      <c r="D264" s="2">
        <v>38343000</v>
      </c>
      <c r="F264" s="2">
        <v>151633000</v>
      </c>
    </row>
    <row r="265" spans="1:9">
      <c r="B265" s="2"/>
      <c r="D265" s="2"/>
      <c r="F265" s="2"/>
    </row>
    <row r="266" spans="1:9">
      <c r="B266" s="2"/>
      <c r="D266" s="2"/>
      <c r="F266" s="2"/>
    </row>
    <row r="267" spans="1:9">
      <c r="A267" s="3" t="s">
        <v>165</v>
      </c>
    </row>
    <row r="268" spans="1:9">
      <c r="A268" s="3"/>
      <c r="B268" t="s">
        <v>65</v>
      </c>
      <c r="E268" t="s">
        <v>114</v>
      </c>
      <c r="H268" t="s">
        <v>68</v>
      </c>
    </row>
    <row r="269" spans="1:9">
      <c r="B269" t="s">
        <v>166</v>
      </c>
      <c r="C269" t="s">
        <v>165</v>
      </c>
      <c r="E269" t="s">
        <v>166</v>
      </c>
      <c r="F269" t="s">
        <v>165</v>
      </c>
      <c r="H269" t="s">
        <v>166</v>
      </c>
      <c r="I269" t="s">
        <v>165</v>
      </c>
    </row>
    <row r="270" spans="1:9">
      <c r="A270" t="s">
        <v>131</v>
      </c>
    </row>
    <row r="271" spans="1:9">
      <c r="A271" t="s">
        <v>91</v>
      </c>
      <c r="B271" s="2">
        <v>112872000</v>
      </c>
      <c r="C271" s="2">
        <v>60951000</v>
      </c>
      <c r="E271" s="2">
        <v>1113000</v>
      </c>
      <c r="F271" s="2">
        <v>601000</v>
      </c>
      <c r="H271" s="2">
        <v>113985000</v>
      </c>
      <c r="I271" s="2">
        <v>61552000</v>
      </c>
    </row>
    <row r="272" spans="1:9">
      <c r="A272" t="s">
        <v>115</v>
      </c>
      <c r="B272" s="2">
        <v>44922000</v>
      </c>
      <c r="C272" s="2">
        <v>28750000</v>
      </c>
      <c r="E272" s="2">
        <v>37671000</v>
      </c>
      <c r="F272" s="2">
        <v>24109000</v>
      </c>
      <c r="H272" s="2">
        <v>82593000</v>
      </c>
      <c r="I272" s="2">
        <v>52859000</v>
      </c>
    </row>
    <row r="273" spans="1:10">
      <c r="A273" t="s">
        <v>116</v>
      </c>
      <c r="B273" s="2">
        <v>65445000</v>
      </c>
      <c r="C273" s="2">
        <v>35340000</v>
      </c>
      <c r="E273" s="2">
        <v>53983000</v>
      </c>
      <c r="F273" s="2">
        <v>29151000</v>
      </c>
      <c r="H273" s="2">
        <v>119428000</v>
      </c>
      <c r="I273" s="2">
        <v>64491000</v>
      </c>
    </row>
    <row r="274" spans="1:10">
      <c r="A274" t="s">
        <v>167</v>
      </c>
      <c r="B274" s="2">
        <v>33408000</v>
      </c>
      <c r="C274" s="2">
        <v>18040000</v>
      </c>
      <c r="E274" s="2">
        <v>14019000</v>
      </c>
      <c r="F274" s="2">
        <v>7570000</v>
      </c>
      <c r="H274" s="2">
        <v>47427000</v>
      </c>
      <c r="I274" s="2">
        <v>25610000</v>
      </c>
    </row>
    <row r="275" spans="1:10">
      <c r="A275" t="s">
        <v>118</v>
      </c>
      <c r="B275" s="2">
        <v>29627000</v>
      </c>
      <c r="C275" s="2">
        <v>13036000</v>
      </c>
      <c r="E275" s="2">
        <v>12944000</v>
      </c>
      <c r="F275" s="2">
        <v>5695000</v>
      </c>
      <c r="H275" s="2">
        <v>42571000</v>
      </c>
      <c r="I275" s="2">
        <v>18731000</v>
      </c>
    </row>
    <row r="276" spans="1:10">
      <c r="A276" t="s">
        <v>168</v>
      </c>
      <c r="B276" s="2">
        <v>2075000</v>
      </c>
      <c r="C276" s="2">
        <v>1183000</v>
      </c>
      <c r="E276" s="8">
        <v>0</v>
      </c>
      <c r="F276" s="2">
        <v>0</v>
      </c>
      <c r="H276" s="2">
        <v>2075000</v>
      </c>
      <c r="I276" s="2">
        <v>1183000</v>
      </c>
    </row>
    <row r="277" spans="1:10">
      <c r="A277" t="s">
        <v>169</v>
      </c>
      <c r="B277" s="2">
        <v>131321000</v>
      </c>
      <c r="C277" s="2">
        <v>74853000</v>
      </c>
      <c r="E277" s="2">
        <v>37640000</v>
      </c>
      <c r="F277" s="2">
        <v>21455000</v>
      </c>
      <c r="H277" s="2">
        <v>168961000</v>
      </c>
      <c r="I277" s="2">
        <v>96308000</v>
      </c>
    </row>
    <row r="278" spans="1:10">
      <c r="A278" t="s">
        <v>68</v>
      </c>
      <c r="B278" s="2">
        <v>419670000</v>
      </c>
      <c r="C278" s="2">
        <v>232153000</v>
      </c>
      <c r="D278" s="6">
        <v>0.55317987942907521</v>
      </c>
      <c r="E278" s="2">
        <v>157370000</v>
      </c>
      <c r="F278" s="2">
        <v>88581000</v>
      </c>
      <c r="G278" s="6">
        <v>0.56288364999682272</v>
      </c>
      <c r="H278" s="2">
        <v>577040000</v>
      </c>
      <c r="I278" s="2">
        <v>320734000</v>
      </c>
      <c r="J278" s="6">
        <v>0.55582628587272975</v>
      </c>
    </row>
    <row r="280" spans="1:10">
      <c r="A280" t="s">
        <v>170</v>
      </c>
    </row>
    <row r="283" spans="1:10">
      <c r="A283" s="3"/>
    </row>
    <row r="284" spans="1:10">
      <c r="A284" t="s">
        <v>171</v>
      </c>
    </row>
    <row r="286" spans="1:10">
      <c r="A286" t="s">
        <v>172</v>
      </c>
    </row>
    <row r="287" spans="1:10">
      <c r="A287" t="s">
        <v>173</v>
      </c>
    </row>
    <row r="288" spans="1:10">
      <c r="A288" t="s">
        <v>174</v>
      </c>
    </row>
    <row r="289" spans="1:1">
      <c r="A289" t="s">
        <v>175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89"/>
  <sheetViews>
    <sheetView workbookViewId="0">
      <selection sqref="A1:IV65536"/>
    </sheetView>
  </sheetViews>
  <sheetFormatPr defaultRowHeight="12.75"/>
  <cols>
    <col min="1" max="1" width="28.5703125" bestFit="1" customWidth="1"/>
    <col min="2" max="2" width="28.42578125" bestFit="1" customWidth="1"/>
    <col min="3" max="3" width="18.140625" bestFit="1" customWidth="1"/>
    <col min="4" max="4" width="14.140625" bestFit="1" customWidth="1"/>
    <col min="5" max="5" width="23.42578125" customWidth="1"/>
    <col min="6" max="9" width="14.85546875" bestFit="1" customWidth="1"/>
  </cols>
  <sheetData>
    <row r="1" spans="1:3">
      <c r="A1" s="3" t="s">
        <v>36</v>
      </c>
    </row>
    <row r="2" spans="1:3">
      <c r="A2" s="5">
        <v>2012</v>
      </c>
    </row>
    <row r="4" spans="1:3">
      <c r="A4" s="3" t="s">
        <v>38</v>
      </c>
    </row>
    <row r="6" spans="1:3">
      <c r="A6" t="s">
        <v>39</v>
      </c>
      <c r="B6" s="1">
        <v>9129</v>
      </c>
      <c r="C6" t="s">
        <v>40</v>
      </c>
    </row>
    <row r="7" spans="1:3">
      <c r="A7" t="s">
        <v>41</v>
      </c>
      <c r="B7" s="1">
        <v>3742</v>
      </c>
      <c r="C7" t="s">
        <v>40</v>
      </c>
    </row>
    <row r="8" spans="1:3">
      <c r="A8" t="s">
        <v>42</v>
      </c>
      <c r="B8" s="1">
        <v>18</v>
      </c>
      <c r="C8" t="s">
        <v>40</v>
      </c>
    </row>
    <row r="9" spans="1:3">
      <c r="A9" t="s">
        <v>43</v>
      </c>
      <c r="B9" s="1">
        <v>418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1093</v>
      </c>
      <c r="C11" t="s">
        <v>46</v>
      </c>
    </row>
    <row r="12" spans="1:3">
      <c r="A12" t="s">
        <v>47</v>
      </c>
      <c r="B12" s="1">
        <v>1160</v>
      </c>
      <c r="C12" t="s">
        <v>48</v>
      </c>
    </row>
    <row r="13" spans="1:3">
      <c r="A13" t="s">
        <v>49</v>
      </c>
      <c r="B13" s="1">
        <v>402</v>
      </c>
      <c r="C13" t="s">
        <v>48</v>
      </c>
    </row>
    <row r="14" spans="1:3">
      <c r="A14" t="s">
        <v>50</v>
      </c>
      <c r="B14" s="1">
        <v>1323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131200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t="s">
        <v>223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31" spans="1:3">
      <c r="A31" s="3" t="s">
        <v>65</v>
      </c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446000</v>
      </c>
      <c r="C35" s="6">
        <v>0.4473420260782347</v>
      </c>
      <c r="D35" s="1">
        <v>64400</v>
      </c>
      <c r="E35" s="6">
        <v>0.65848670756646221</v>
      </c>
      <c r="F35" s="1">
        <v>510400</v>
      </c>
      <c r="G35" s="6">
        <v>0.46620387285348924</v>
      </c>
    </row>
    <row r="36" spans="1:7">
      <c r="A36" t="s">
        <v>45</v>
      </c>
      <c r="B36" s="1">
        <v>92000</v>
      </c>
      <c r="C36" s="6">
        <v>9.2276830491474421E-2</v>
      </c>
      <c r="D36" s="1">
        <v>3900</v>
      </c>
      <c r="E36" s="6">
        <v>3.9877300613496931E-2</v>
      </c>
      <c r="F36" s="1">
        <v>95900</v>
      </c>
      <c r="G36" s="6">
        <v>8.7595907928388742E-2</v>
      </c>
    </row>
    <row r="37" spans="1:7">
      <c r="A37" t="s">
        <v>70</v>
      </c>
      <c r="B37" s="1">
        <v>29000</v>
      </c>
      <c r="C37" s="6">
        <v>2.9087261785356068E-2</v>
      </c>
      <c r="D37" s="1">
        <v>1100</v>
      </c>
      <c r="E37" s="6">
        <v>1.1247443762781187E-2</v>
      </c>
      <c r="F37" s="1">
        <v>30100</v>
      </c>
      <c r="G37" s="6">
        <v>2.7493606138107418E-2</v>
      </c>
    </row>
    <row r="38" spans="1:7">
      <c r="A38" t="s">
        <v>71</v>
      </c>
      <c r="B38" s="1">
        <v>186000</v>
      </c>
      <c r="C38" s="6">
        <v>0.18655967903711135</v>
      </c>
      <c r="D38" s="1">
        <v>1200</v>
      </c>
      <c r="E38" s="6">
        <v>1.2269938650306749E-2</v>
      </c>
      <c r="F38" s="1">
        <v>187200</v>
      </c>
      <c r="G38" s="6">
        <v>0.17099013518450859</v>
      </c>
    </row>
    <row r="39" spans="1:7">
      <c r="A39" t="s">
        <v>72</v>
      </c>
      <c r="B39" s="1">
        <v>2000</v>
      </c>
      <c r="C39" s="6">
        <v>2.0060180541624875E-3</v>
      </c>
      <c r="D39" s="1">
        <v>400</v>
      </c>
      <c r="E39" s="6">
        <v>4.0899795501022499E-3</v>
      </c>
      <c r="F39" s="1">
        <v>2400</v>
      </c>
      <c r="G39" s="6">
        <v>2.1921812203142127E-3</v>
      </c>
    </row>
    <row r="40" spans="1:7">
      <c r="A40" t="s">
        <v>187</v>
      </c>
      <c r="B40" s="1">
        <v>0</v>
      </c>
      <c r="C40" s="6">
        <v>0</v>
      </c>
      <c r="D40" s="1">
        <v>7700</v>
      </c>
      <c r="E40" s="6">
        <v>7.8732106339468297E-2</v>
      </c>
      <c r="F40" s="1">
        <v>7700</v>
      </c>
      <c r="G40" s="6">
        <v>7.0332480818414318E-3</v>
      </c>
    </row>
    <row r="41" spans="1:7">
      <c r="A41" t="s">
        <v>53</v>
      </c>
      <c r="B41" s="1">
        <v>9000</v>
      </c>
      <c r="C41" s="6">
        <v>9.0270812437311942E-3</v>
      </c>
      <c r="D41" s="1">
        <v>400</v>
      </c>
      <c r="E41" s="6">
        <v>4.0899795501022499E-3</v>
      </c>
      <c r="F41" s="1">
        <v>9400</v>
      </c>
      <c r="G41" s="6">
        <v>8.5860431128973336E-3</v>
      </c>
    </row>
    <row r="42" spans="1:7">
      <c r="A42" t="s">
        <v>74</v>
      </c>
      <c r="B42" s="1">
        <v>13000</v>
      </c>
      <c r="C42" s="6">
        <v>1.3039117352056168E-2</v>
      </c>
      <c r="D42" s="1">
        <v>0</v>
      </c>
      <c r="E42" s="6">
        <v>0</v>
      </c>
      <c r="F42" s="1">
        <v>13000</v>
      </c>
      <c r="G42" s="6">
        <v>1.1874314943368651E-2</v>
      </c>
    </row>
    <row r="43" spans="1:7">
      <c r="A43" t="s">
        <v>75</v>
      </c>
      <c r="B43" s="1">
        <v>11000</v>
      </c>
      <c r="C43" s="6">
        <v>1.1033099297893681E-2</v>
      </c>
      <c r="D43" s="1">
        <v>700</v>
      </c>
      <c r="E43" s="6">
        <v>7.1574642126789366E-3</v>
      </c>
      <c r="F43" s="1">
        <v>11700</v>
      </c>
      <c r="G43" s="6">
        <v>1.0686883449031787E-2</v>
      </c>
    </row>
    <row r="44" spans="1:7">
      <c r="A44" t="s">
        <v>76</v>
      </c>
      <c r="B44" s="1">
        <v>208000</v>
      </c>
      <c r="C44" s="6">
        <v>0.20862587763289869</v>
      </c>
      <c r="D44" s="1">
        <v>17900</v>
      </c>
      <c r="E44" s="6">
        <v>0.18302658486707565</v>
      </c>
      <c r="F44" s="1">
        <v>225900</v>
      </c>
      <c r="G44" s="6">
        <v>0.20633905736207525</v>
      </c>
    </row>
    <row r="45" spans="1:7">
      <c r="A45" t="s">
        <v>68</v>
      </c>
      <c r="B45" s="1">
        <v>997000</v>
      </c>
      <c r="D45" s="1">
        <v>97800</v>
      </c>
      <c r="F45" s="1">
        <v>1094800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1206000</v>
      </c>
      <c r="C49" s="6">
        <v>0.32780646914922534</v>
      </c>
      <c r="D49" s="1">
        <v>240800</v>
      </c>
      <c r="E49" s="6">
        <v>0.37281312896733243</v>
      </c>
      <c r="F49" s="1">
        <v>1446800</v>
      </c>
      <c r="G49" s="6">
        <v>0.33452796596453099</v>
      </c>
    </row>
    <row r="50" spans="1:7">
      <c r="A50" t="s">
        <v>45</v>
      </c>
      <c r="B50" s="1">
        <v>542000</v>
      </c>
      <c r="C50" s="6">
        <v>0.14732264202228867</v>
      </c>
      <c r="D50" s="1">
        <v>39800</v>
      </c>
      <c r="E50" s="6">
        <v>6.1619445734633842E-2</v>
      </c>
      <c r="F50" s="1">
        <v>581800</v>
      </c>
      <c r="G50" s="6">
        <v>0.13452334158015214</v>
      </c>
    </row>
    <row r="51" spans="1:7">
      <c r="A51" t="s">
        <v>70</v>
      </c>
      <c r="B51" s="1">
        <v>163000</v>
      </c>
      <c r="C51" s="6">
        <v>4.430551780375102E-2</v>
      </c>
      <c r="D51" s="1">
        <v>10100</v>
      </c>
      <c r="E51" s="6">
        <v>1.5637095525623163E-2</v>
      </c>
      <c r="F51" s="1">
        <v>173100</v>
      </c>
      <c r="G51" s="6">
        <v>4.0024046798769912E-2</v>
      </c>
    </row>
    <row r="52" spans="1:7">
      <c r="A52" t="s">
        <v>71</v>
      </c>
      <c r="B52" s="1">
        <v>986000</v>
      </c>
      <c r="C52" s="6">
        <v>0.26800761076379453</v>
      </c>
      <c r="D52" s="1">
        <v>10000</v>
      </c>
      <c r="E52" s="6">
        <v>1.5482272797646695E-2</v>
      </c>
      <c r="F52" s="1">
        <v>996000</v>
      </c>
      <c r="G52" s="6">
        <v>0.2302943420657125</v>
      </c>
    </row>
    <row r="53" spans="1:7">
      <c r="A53" t="s">
        <v>72</v>
      </c>
      <c r="B53" s="1">
        <v>6000</v>
      </c>
      <c r="C53" s="6">
        <v>1.6308779559662953E-3</v>
      </c>
      <c r="D53" s="1">
        <v>10700</v>
      </c>
      <c r="E53" s="6">
        <v>1.6566031893481964E-2</v>
      </c>
      <c r="F53" s="1">
        <v>16700</v>
      </c>
      <c r="G53" s="6">
        <v>3.8613609563226898E-3</v>
      </c>
    </row>
    <row r="54" spans="1:7">
      <c r="A54" t="s">
        <v>187</v>
      </c>
      <c r="B54" s="1">
        <v>0</v>
      </c>
      <c r="C54" s="6">
        <v>0</v>
      </c>
      <c r="D54" s="1">
        <v>148500</v>
      </c>
      <c r="E54" s="6">
        <v>0.2299117510450534</v>
      </c>
      <c r="F54" s="1">
        <v>148500</v>
      </c>
      <c r="G54" s="6">
        <v>3.4336054012809543E-2</v>
      </c>
    </row>
    <row r="55" spans="1:7">
      <c r="A55" t="s">
        <v>53</v>
      </c>
      <c r="B55" s="1">
        <v>69000</v>
      </c>
      <c r="C55" s="6">
        <v>1.8755096493612396E-2</v>
      </c>
      <c r="D55" s="1">
        <v>8200</v>
      </c>
      <c r="E55" s="6">
        <v>1.269546369407029E-2</v>
      </c>
      <c r="F55" s="1">
        <v>77200</v>
      </c>
      <c r="G55" s="6">
        <v>1.7850123702282134E-2</v>
      </c>
    </row>
    <row r="56" spans="1:7">
      <c r="A56" t="s">
        <v>74</v>
      </c>
      <c r="B56" s="1">
        <v>18000</v>
      </c>
      <c r="C56" s="6">
        <v>4.892633867898886E-3</v>
      </c>
      <c r="D56" s="1">
        <v>0</v>
      </c>
      <c r="E56" s="6">
        <v>0</v>
      </c>
      <c r="F56" s="1">
        <v>18000</v>
      </c>
      <c r="G56" s="6">
        <v>4.1619459409466117E-3</v>
      </c>
    </row>
    <row r="57" spans="1:7">
      <c r="A57" t="s">
        <v>75</v>
      </c>
      <c r="B57" s="1">
        <v>32000</v>
      </c>
      <c r="C57" s="6">
        <v>8.6980157651535741E-3</v>
      </c>
      <c r="D57" s="1">
        <v>2500</v>
      </c>
      <c r="E57" s="6">
        <v>3.8705681994116738E-3</v>
      </c>
      <c r="F57" s="1">
        <v>34500</v>
      </c>
      <c r="G57" s="6">
        <v>7.9770630534810056E-3</v>
      </c>
    </row>
    <row r="58" spans="1:7">
      <c r="A58" t="s">
        <v>76</v>
      </c>
      <c r="B58" s="1">
        <v>658000</v>
      </c>
      <c r="C58" s="6">
        <v>0.17885294917097036</v>
      </c>
      <c r="D58" s="1">
        <v>175300</v>
      </c>
      <c r="E58" s="6">
        <v>0.27140424214274655</v>
      </c>
      <c r="F58" s="1">
        <v>833300</v>
      </c>
      <c r="G58" s="6">
        <v>0.19267497514393397</v>
      </c>
    </row>
    <row r="59" spans="1:7">
      <c r="A59" t="s">
        <v>68</v>
      </c>
      <c r="B59" s="1">
        <v>3679000</v>
      </c>
      <c r="D59" s="1">
        <v>645900</v>
      </c>
      <c r="F59" s="1">
        <v>4324900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126450000</v>
      </c>
      <c r="C63" s="6">
        <v>0.50438972632519474</v>
      </c>
      <c r="D63" s="2">
        <v>24186000</v>
      </c>
      <c r="E63" s="6">
        <v>0.53469811863020367</v>
      </c>
      <c r="F63" s="2">
        <v>150636000</v>
      </c>
      <c r="G63" s="6">
        <v>0.5090223429706825</v>
      </c>
    </row>
    <row r="64" spans="1:7">
      <c r="A64" t="s">
        <v>45</v>
      </c>
      <c r="B64" s="2">
        <v>38399000</v>
      </c>
      <c r="C64" s="6">
        <v>0.15316774299059829</v>
      </c>
      <c r="D64" s="2">
        <v>2395000</v>
      </c>
      <c r="E64" s="6">
        <v>5.2948068887758937E-2</v>
      </c>
      <c r="F64" s="2">
        <v>40794000</v>
      </c>
      <c r="G64" s="6">
        <v>0.13784923563521351</v>
      </c>
    </row>
    <row r="65" spans="1:7">
      <c r="A65" t="s">
        <v>70</v>
      </c>
      <c r="B65" s="2">
        <v>5349000</v>
      </c>
      <c r="C65" s="6">
        <v>2.133634358334098E-2</v>
      </c>
      <c r="D65" s="2">
        <v>352000</v>
      </c>
      <c r="E65" s="6">
        <v>7.7819291225432758E-3</v>
      </c>
      <c r="F65" s="2">
        <v>5701000</v>
      </c>
      <c r="G65" s="6">
        <v>1.9264560777475907E-2</v>
      </c>
    </row>
    <row r="66" spans="1:7">
      <c r="A66" t="s">
        <v>71</v>
      </c>
      <c r="B66" s="2">
        <v>51748000</v>
      </c>
      <c r="C66" s="6">
        <v>0.20641486404014375</v>
      </c>
      <c r="D66" s="2">
        <v>395000</v>
      </c>
      <c r="E66" s="6">
        <v>8.7325625096721423E-3</v>
      </c>
      <c r="F66" s="2">
        <v>52143000</v>
      </c>
      <c r="G66" s="6">
        <v>0.17619926199261993</v>
      </c>
    </row>
    <row r="67" spans="1:7">
      <c r="A67" t="s">
        <v>72</v>
      </c>
      <c r="B67" s="2">
        <v>649000</v>
      </c>
      <c r="C67" s="6">
        <v>2.5887618219458393E-3</v>
      </c>
      <c r="D67" s="2">
        <v>677000</v>
      </c>
      <c r="E67" s="6">
        <v>1.496694890898238E-2</v>
      </c>
      <c r="F67" s="2">
        <v>1326000</v>
      </c>
      <c r="G67" s="6">
        <v>4.4807590933052185E-3</v>
      </c>
    </row>
    <row r="68" spans="1:7">
      <c r="A68" t="s">
        <v>187</v>
      </c>
      <c r="B68" s="2">
        <v>0</v>
      </c>
      <c r="C68" s="6">
        <v>0</v>
      </c>
      <c r="D68" s="2">
        <v>9737000</v>
      </c>
      <c r="E68" s="6">
        <v>0.21526319280171557</v>
      </c>
      <c r="F68" s="2">
        <v>9737000</v>
      </c>
      <c r="G68" s="6">
        <v>3.2902829028290281E-2</v>
      </c>
    </row>
    <row r="69" spans="1:7">
      <c r="A69" t="s">
        <v>53</v>
      </c>
      <c r="B69" s="2">
        <v>1543000</v>
      </c>
      <c r="C69" s="6">
        <v>6.1547912037941913E-3</v>
      </c>
      <c r="D69" s="2">
        <v>709000</v>
      </c>
      <c r="E69" s="6">
        <v>1.5674397011031769E-2</v>
      </c>
      <c r="F69" s="2">
        <v>2252000</v>
      </c>
      <c r="G69" s="6">
        <v>7.6098563183434036E-3</v>
      </c>
    </row>
    <row r="70" spans="1:7">
      <c r="A70" t="s">
        <v>74</v>
      </c>
      <c r="B70" s="2">
        <v>3022000</v>
      </c>
      <c r="C70" s="6">
        <v>1.2054296187858747E-2</v>
      </c>
      <c r="D70" s="2">
        <v>0</v>
      </c>
      <c r="E70" s="6">
        <v>0</v>
      </c>
      <c r="F70" s="2">
        <v>3022000</v>
      </c>
      <c r="G70" s="6">
        <v>1.0211805414757445E-2</v>
      </c>
    </row>
    <row r="71" spans="1:7">
      <c r="A71" t="s">
        <v>75</v>
      </c>
      <c r="B71" s="2">
        <v>1081000</v>
      </c>
      <c r="C71" s="6">
        <v>4.3119438051208818E-3</v>
      </c>
      <c r="D71" s="2">
        <v>81000</v>
      </c>
      <c r="E71" s="6">
        <v>1.7907280083125153E-3</v>
      </c>
      <c r="F71" s="2">
        <v>1162000</v>
      </c>
      <c r="G71" s="6">
        <v>3.9265777273157351E-3</v>
      </c>
    </row>
    <row r="72" spans="1:7">
      <c r="A72" t="s">
        <v>76</v>
      </c>
      <c r="B72" s="2">
        <v>22458000</v>
      </c>
      <c r="C72" s="6">
        <v>8.9581530042002561E-2</v>
      </c>
      <c r="D72" s="2">
        <v>6700000</v>
      </c>
      <c r="E72" s="6">
        <v>0.14812194636659076</v>
      </c>
      <c r="F72" s="2">
        <v>29158000</v>
      </c>
      <c r="G72" s="6">
        <v>9.8529391887325471E-2</v>
      </c>
    </row>
    <row r="73" spans="1:7">
      <c r="A73" t="s">
        <v>68</v>
      </c>
      <c r="B73" s="2">
        <v>250699000</v>
      </c>
      <c r="D73" s="2">
        <v>45233000</v>
      </c>
      <c r="F73" s="2">
        <v>295932000</v>
      </c>
    </row>
    <row r="75" spans="1:7">
      <c r="A75" s="7" t="s">
        <v>224</v>
      </c>
    </row>
    <row r="76" spans="1:7">
      <c r="A76" t="s">
        <v>80</v>
      </c>
    </row>
    <row r="77" spans="1:7">
      <c r="A77" t="s">
        <v>189</v>
      </c>
    </row>
    <row r="78" spans="1:7">
      <c r="A78" t="s">
        <v>82</v>
      </c>
    </row>
    <row r="79" spans="1:7">
      <c r="A79" t="s">
        <v>83</v>
      </c>
    </row>
    <row r="81" spans="1:7">
      <c r="A81" s="3" t="s">
        <v>190</v>
      </c>
    </row>
    <row r="82" spans="1:7">
      <c r="B82" t="s">
        <v>0</v>
      </c>
      <c r="D82" t="s">
        <v>67</v>
      </c>
      <c r="F82" t="s">
        <v>68</v>
      </c>
    </row>
    <row r="83" spans="1:7">
      <c r="A83" t="s">
        <v>191</v>
      </c>
      <c r="B83" s="1">
        <v>787000</v>
      </c>
      <c r="C83" s="6">
        <v>0.7893681043129388</v>
      </c>
      <c r="D83" s="1">
        <v>53500</v>
      </c>
      <c r="E83" s="6">
        <v>0.54703476482617586</v>
      </c>
      <c r="F83" s="1">
        <v>840500</v>
      </c>
      <c r="G83" s="6">
        <v>0.76772013153087326</v>
      </c>
    </row>
    <row r="84" spans="1:7">
      <c r="A84" t="s">
        <v>192</v>
      </c>
      <c r="B84" s="1">
        <v>113000</v>
      </c>
      <c r="C84" s="6">
        <v>0.11334002006018054</v>
      </c>
      <c r="D84" s="1">
        <v>15300</v>
      </c>
      <c r="E84" s="6">
        <v>0.15644171779141106</v>
      </c>
      <c r="F84" s="1">
        <v>128300</v>
      </c>
      <c r="G84" s="6">
        <v>0.11719035440263062</v>
      </c>
    </row>
    <row r="85" spans="1:7">
      <c r="A85" t="s">
        <v>193</v>
      </c>
      <c r="B85" s="1">
        <v>81000</v>
      </c>
      <c r="C85" s="6">
        <v>8.1243731193580748E-2</v>
      </c>
      <c r="D85" s="1">
        <v>19700</v>
      </c>
      <c r="E85" s="6">
        <v>0.20143149284253578</v>
      </c>
      <c r="F85" s="1">
        <v>100700</v>
      </c>
      <c r="G85" s="6">
        <v>9.1980270369017167E-2</v>
      </c>
    </row>
    <row r="86" spans="1:7">
      <c r="A86" t="s">
        <v>75</v>
      </c>
      <c r="B86" s="1">
        <v>17000</v>
      </c>
      <c r="C86" s="6">
        <v>1.7051153460381142E-2</v>
      </c>
      <c r="D86" s="1">
        <v>1600</v>
      </c>
      <c r="E86" s="6">
        <v>1.6359918200408999E-2</v>
      </c>
      <c r="F86" s="1">
        <v>18600</v>
      </c>
      <c r="G86" s="6">
        <v>1.6989404457435148E-2</v>
      </c>
    </row>
    <row r="87" spans="1:7">
      <c r="A87" t="s">
        <v>194</v>
      </c>
      <c r="B87" s="1">
        <v>0</v>
      </c>
      <c r="C87" s="6">
        <v>0</v>
      </c>
      <c r="D87" s="1">
        <v>7600</v>
      </c>
      <c r="E87" s="6">
        <v>7.7709611451942745E-2</v>
      </c>
      <c r="F87" s="1">
        <v>7600</v>
      </c>
      <c r="G87" s="6">
        <v>6.9419071976616733E-3</v>
      </c>
    </row>
    <row r="88" spans="1:7">
      <c r="A88" t="s">
        <v>68</v>
      </c>
      <c r="B88" s="1">
        <v>997000</v>
      </c>
      <c r="D88" s="1">
        <v>97800</v>
      </c>
      <c r="F88" s="1">
        <v>1094800</v>
      </c>
    </row>
    <row r="90" spans="1:7">
      <c r="A90" s="3" t="s">
        <v>195</v>
      </c>
    </row>
    <row r="91" spans="1:7">
      <c r="B91" t="s">
        <v>0</v>
      </c>
      <c r="D91" t="s">
        <v>67</v>
      </c>
      <c r="F91" t="s">
        <v>68</v>
      </c>
    </row>
    <row r="92" spans="1:7">
      <c r="A92" t="s">
        <v>191</v>
      </c>
      <c r="B92" s="1">
        <v>3165000</v>
      </c>
      <c r="C92" s="6">
        <v>0.86028812177222069</v>
      </c>
      <c r="D92" s="1">
        <v>262900</v>
      </c>
      <c r="E92" s="6">
        <v>0.4070289518501316</v>
      </c>
      <c r="F92" s="1">
        <v>3427900</v>
      </c>
      <c r="G92" s="6">
        <v>0.7925963606094939</v>
      </c>
    </row>
    <row r="93" spans="1:7">
      <c r="A93" t="s">
        <v>192</v>
      </c>
      <c r="B93" s="1">
        <v>260000</v>
      </c>
      <c r="C93" s="6">
        <v>7.0671378091872794E-2</v>
      </c>
      <c r="D93" s="1">
        <v>51200</v>
      </c>
      <c r="E93" s="6">
        <v>7.9269236723951073E-2</v>
      </c>
      <c r="F93" s="1">
        <v>311200</v>
      </c>
      <c r="G93" s="6">
        <v>7.195542093458808E-2</v>
      </c>
    </row>
    <row r="94" spans="1:7">
      <c r="A94" t="s">
        <v>193</v>
      </c>
      <c r="B94" s="1">
        <v>188000</v>
      </c>
      <c r="C94" s="6">
        <v>5.1100842620277247E-2</v>
      </c>
      <c r="D94" s="1">
        <v>124900</v>
      </c>
      <c r="E94" s="6">
        <v>0.19337358724260723</v>
      </c>
      <c r="F94" s="1">
        <v>312900</v>
      </c>
      <c r="G94" s="6">
        <v>7.2348493606788591E-2</v>
      </c>
    </row>
    <row r="95" spans="1:7">
      <c r="A95" t="s">
        <v>75</v>
      </c>
      <c r="B95" s="1">
        <v>67000</v>
      </c>
      <c r="C95" s="6">
        <v>1.8211470508290296E-2</v>
      </c>
      <c r="D95" s="1">
        <v>17200</v>
      </c>
      <c r="E95" s="6">
        <v>2.6629509211952316E-2</v>
      </c>
      <c r="F95" s="1">
        <v>84200</v>
      </c>
      <c r="G95" s="6">
        <v>1.9468658234872482E-2</v>
      </c>
    </row>
    <row r="96" spans="1:7">
      <c r="A96" t="s">
        <v>194</v>
      </c>
      <c r="B96" s="1">
        <v>0</v>
      </c>
      <c r="C96" s="6">
        <v>0</v>
      </c>
      <c r="D96" s="1">
        <v>189700</v>
      </c>
      <c r="E96" s="6">
        <v>0.2936987149713578</v>
      </c>
      <c r="F96" s="1">
        <v>189700</v>
      </c>
      <c r="G96" s="6">
        <v>4.3862285833198456E-2</v>
      </c>
    </row>
    <row r="97" spans="1:7">
      <c r="A97" t="s">
        <v>68</v>
      </c>
      <c r="B97" s="1">
        <v>3679000</v>
      </c>
      <c r="D97" s="1">
        <v>645900</v>
      </c>
      <c r="F97" s="1">
        <v>4324900</v>
      </c>
    </row>
    <row r="99" spans="1:7">
      <c r="A99" s="3" t="s">
        <v>196</v>
      </c>
    </row>
    <row r="100" spans="1:7">
      <c r="B100" t="s">
        <v>0</v>
      </c>
      <c r="D100" t="s">
        <v>67</v>
      </c>
      <c r="F100" t="s">
        <v>68</v>
      </c>
    </row>
    <row r="101" spans="1:7">
      <c r="A101" t="s">
        <v>191</v>
      </c>
      <c r="B101" s="2">
        <v>177577000</v>
      </c>
      <c r="C101" s="6">
        <v>0.70832751626452439</v>
      </c>
      <c r="D101" s="2">
        <v>19944000</v>
      </c>
      <c r="E101" s="6">
        <v>0.44091702960228152</v>
      </c>
      <c r="F101" s="2">
        <v>197521000</v>
      </c>
      <c r="G101" s="6">
        <v>0.66745400970493218</v>
      </c>
    </row>
    <row r="102" spans="1:7">
      <c r="A102" t="s">
        <v>192</v>
      </c>
      <c r="B102" s="2">
        <v>47797000</v>
      </c>
      <c r="C102" s="6">
        <v>0.19065492881902202</v>
      </c>
      <c r="D102" s="2">
        <v>5613000</v>
      </c>
      <c r="E102" s="6">
        <v>0.12409081865010059</v>
      </c>
      <c r="F102" s="2">
        <v>53410000</v>
      </c>
      <c r="G102" s="6">
        <v>0.18048065096035576</v>
      </c>
    </row>
    <row r="103" spans="1:7">
      <c r="A103" t="s">
        <v>193</v>
      </c>
      <c r="B103" s="2">
        <v>18442000</v>
      </c>
      <c r="C103" s="6">
        <v>7.3562319753967903E-2</v>
      </c>
      <c r="D103" s="2">
        <v>6003000</v>
      </c>
      <c r="E103" s="6">
        <v>0.13271284239382752</v>
      </c>
      <c r="F103" s="2">
        <v>24445000</v>
      </c>
      <c r="G103" s="6">
        <v>8.2603435924469129E-2</v>
      </c>
    </row>
    <row r="104" spans="1:7">
      <c r="A104" t="s">
        <v>75</v>
      </c>
      <c r="B104" s="2">
        <v>6883000</v>
      </c>
      <c r="C104" s="6">
        <v>2.745523516248569E-2</v>
      </c>
      <c r="D104" s="2">
        <v>1370000</v>
      </c>
      <c r="E104" s="6">
        <v>3.0287621868989454E-2</v>
      </c>
      <c r="F104" s="2">
        <v>8253000</v>
      </c>
      <c r="G104" s="6">
        <v>2.7888163497019586E-2</v>
      </c>
    </row>
    <row r="105" spans="1:7">
      <c r="A105" t="s">
        <v>194</v>
      </c>
      <c r="B105" s="2">
        <v>0</v>
      </c>
      <c r="C105" s="6">
        <v>0</v>
      </c>
      <c r="D105" s="2">
        <v>12304000</v>
      </c>
      <c r="E105" s="6">
        <v>0.27201379523798996</v>
      </c>
      <c r="F105" s="2">
        <v>12304000</v>
      </c>
      <c r="G105" s="6">
        <v>4.1577119067893978E-2</v>
      </c>
    </row>
    <row r="106" spans="1:7">
      <c r="A106" t="s">
        <v>68</v>
      </c>
      <c r="B106" s="2">
        <v>250699000</v>
      </c>
      <c r="D106" s="2">
        <v>45233000</v>
      </c>
      <c r="F106" s="2">
        <v>295932000</v>
      </c>
    </row>
    <row r="108" spans="1:7">
      <c r="A108" s="7" t="s">
        <v>225</v>
      </c>
    </row>
    <row r="109" spans="1:7">
      <c r="A109" t="s">
        <v>198</v>
      </c>
    </row>
    <row r="110" spans="1:7">
      <c r="A110" t="s">
        <v>199</v>
      </c>
    </row>
    <row r="111" spans="1:7">
      <c r="A111" t="s">
        <v>200</v>
      </c>
    </row>
    <row r="114" spans="1:8">
      <c r="A114" s="3" t="s">
        <v>84</v>
      </c>
    </row>
    <row r="115" spans="1:8">
      <c r="B115" t="s">
        <v>2</v>
      </c>
      <c r="C115" t="s">
        <v>5</v>
      </c>
    </row>
    <row r="116" spans="1:8">
      <c r="A116" t="s">
        <v>85</v>
      </c>
      <c r="B116" s="1">
        <v>2197000</v>
      </c>
      <c r="C116" s="2">
        <v>80990000</v>
      </c>
    </row>
    <row r="117" spans="1:8">
      <c r="A117" t="s">
        <v>86</v>
      </c>
      <c r="B117" s="1">
        <v>75000</v>
      </c>
      <c r="C117" s="2">
        <v>2558000</v>
      </c>
    </row>
    <row r="118" spans="1:8">
      <c r="A118" t="s">
        <v>87</v>
      </c>
      <c r="B118" s="1">
        <v>1489000</v>
      </c>
      <c r="C118" s="2">
        <v>38915000</v>
      </c>
    </row>
    <row r="119" spans="1:8">
      <c r="A119" t="s">
        <v>68</v>
      </c>
      <c r="B119" s="1">
        <v>3761000</v>
      </c>
      <c r="C119" s="2">
        <v>122463000</v>
      </c>
    </row>
    <row r="121" spans="1:8">
      <c r="A121" s="7" t="s">
        <v>226</v>
      </c>
    </row>
    <row r="122" spans="1:8">
      <c r="A122" t="s">
        <v>89</v>
      </c>
    </row>
    <row r="125" spans="1:8">
      <c r="A125" s="3" t="s">
        <v>90</v>
      </c>
    </row>
    <row r="127" spans="1:8">
      <c r="B127" t="s">
        <v>91</v>
      </c>
      <c r="C127" t="s">
        <v>92</v>
      </c>
      <c r="D127" t="s">
        <v>93</v>
      </c>
      <c r="E127" t="s">
        <v>94</v>
      </c>
      <c r="F127" t="s">
        <v>95</v>
      </c>
      <c r="G127" t="s">
        <v>68</v>
      </c>
      <c r="H127" t="s">
        <v>96</v>
      </c>
    </row>
    <row r="128" spans="1:8">
      <c r="A128" t="s">
        <v>97</v>
      </c>
      <c r="B128" s="2">
        <v>93375000</v>
      </c>
      <c r="C128" s="2">
        <v>30089000</v>
      </c>
      <c r="D128" s="2">
        <v>56677000</v>
      </c>
      <c r="E128" s="2">
        <v>25306000</v>
      </c>
      <c r="F128" s="2">
        <v>45253000</v>
      </c>
      <c r="G128" s="2">
        <v>250700000</v>
      </c>
      <c r="H128" s="6">
        <v>0.59919167680456598</v>
      </c>
    </row>
    <row r="129" spans="1:8">
      <c r="A129" t="s">
        <v>98</v>
      </c>
      <c r="B129" s="2">
        <v>13941000</v>
      </c>
      <c r="C129" s="2">
        <v>12866000</v>
      </c>
      <c r="D129" s="2">
        <v>9019000</v>
      </c>
      <c r="E129" s="2">
        <v>5476000</v>
      </c>
      <c r="F129" s="2">
        <v>3932000</v>
      </c>
      <c r="G129" s="2">
        <v>45234000</v>
      </c>
      <c r="H129" s="6">
        <v>0.10811262987067306</v>
      </c>
    </row>
    <row r="130" spans="1:8">
      <c r="A130" t="s">
        <v>68</v>
      </c>
      <c r="B130" s="2">
        <v>107316000</v>
      </c>
      <c r="C130" s="2">
        <v>42955000</v>
      </c>
      <c r="D130" s="2">
        <v>65696000</v>
      </c>
      <c r="E130" s="2">
        <v>30782000</v>
      </c>
      <c r="F130" s="2">
        <v>49185000</v>
      </c>
      <c r="G130" s="2">
        <v>295934000</v>
      </c>
      <c r="H130" s="6"/>
    </row>
    <row r="131" spans="1:8">
      <c r="A131" t="s">
        <v>96</v>
      </c>
      <c r="B131" s="6">
        <v>0.36263491183845048</v>
      </c>
      <c r="C131" s="6">
        <v>0.14515060790581683</v>
      </c>
      <c r="D131" s="6">
        <v>0.2219954449302885</v>
      </c>
      <c r="E131" s="6">
        <v>0.1040164360972379</v>
      </c>
      <c r="F131" s="6">
        <v>0.16620259922820629</v>
      </c>
      <c r="G131" s="2"/>
      <c r="H131" s="6"/>
    </row>
    <row r="132" spans="1:8">
      <c r="B132" s="2"/>
      <c r="C132" s="2"/>
      <c r="D132" s="2"/>
      <c r="E132" s="2"/>
      <c r="F132" s="2"/>
      <c r="G132" s="2"/>
      <c r="H132" s="6"/>
    </row>
    <row r="133" spans="1:8">
      <c r="A133" t="s">
        <v>99</v>
      </c>
      <c r="B133" s="2">
        <v>0</v>
      </c>
      <c r="C133" s="2">
        <v>40024000</v>
      </c>
      <c r="D133" s="2">
        <v>51466000</v>
      </c>
      <c r="E133" s="2">
        <v>12384000</v>
      </c>
      <c r="F133" s="2">
        <v>18589000</v>
      </c>
      <c r="G133" s="2">
        <v>122463000</v>
      </c>
      <c r="H133" s="6">
        <v>0.29269569332476092</v>
      </c>
    </row>
    <row r="134" spans="1:8">
      <c r="A134" t="s">
        <v>96</v>
      </c>
      <c r="B134" s="6">
        <v>0</v>
      </c>
      <c r="C134" s="6">
        <v>0.32682524517609401</v>
      </c>
      <c r="D134" s="6">
        <v>0.42025754717751485</v>
      </c>
      <c r="E134" s="6">
        <v>0.10112442125376644</v>
      </c>
      <c r="F134" s="6">
        <v>0.15179278639262472</v>
      </c>
      <c r="G134" s="2"/>
      <c r="H134" s="6"/>
    </row>
    <row r="135" spans="1:8">
      <c r="B135" s="2"/>
      <c r="C135" s="2"/>
      <c r="D135" s="2"/>
      <c r="E135" s="2"/>
      <c r="F135" s="2"/>
      <c r="G135" s="2"/>
      <c r="H135" s="6"/>
    </row>
    <row r="136" spans="1:8">
      <c r="A136" t="s">
        <v>68</v>
      </c>
      <c r="B136" s="2">
        <v>107316000</v>
      </c>
      <c r="C136" s="2">
        <v>82979000</v>
      </c>
      <c r="D136" s="2">
        <v>117162000</v>
      </c>
      <c r="E136" s="2">
        <v>43166000</v>
      </c>
      <c r="F136" s="2">
        <v>67774000</v>
      </c>
      <c r="G136" s="2">
        <v>418397000</v>
      </c>
    </row>
    <row r="137" spans="1:8">
      <c r="A137" t="s">
        <v>96</v>
      </c>
      <c r="B137" s="6">
        <v>0.25649323489413167</v>
      </c>
      <c r="C137" s="6">
        <v>0.19832599182116506</v>
      </c>
      <c r="D137" s="6">
        <v>0.28002590840756508</v>
      </c>
      <c r="E137" s="6">
        <v>0.10316995580752251</v>
      </c>
      <c r="F137" s="6">
        <v>0.16198490906961571</v>
      </c>
    </row>
    <row r="139" spans="1:8">
      <c r="A139" t="s">
        <v>227</v>
      </c>
    </row>
    <row r="140" spans="1:8">
      <c r="A140" t="s">
        <v>101</v>
      </c>
    </row>
    <row r="142" spans="1:8">
      <c r="A142" s="3" t="s">
        <v>102</v>
      </c>
    </row>
    <row r="144" spans="1:8">
      <c r="A144" t="s">
        <v>103</v>
      </c>
    </row>
    <row r="145" spans="1:6">
      <c r="A145" t="s">
        <v>104</v>
      </c>
    </row>
    <row r="147" spans="1:6">
      <c r="B147" t="s">
        <v>53</v>
      </c>
      <c r="C147" t="s">
        <v>105</v>
      </c>
      <c r="D147" t="s">
        <v>49</v>
      </c>
      <c r="E147" t="s">
        <v>106</v>
      </c>
      <c r="F147" t="s">
        <v>68</v>
      </c>
    </row>
    <row r="148" spans="1:6">
      <c r="A148" t="s">
        <v>107</v>
      </c>
      <c r="B148" s="2">
        <v>905000</v>
      </c>
      <c r="C148" s="2">
        <v>2190000</v>
      </c>
      <c r="D148" s="2">
        <v>0</v>
      </c>
      <c r="E148" s="2">
        <v>10056000</v>
      </c>
      <c r="F148" s="2">
        <v>13151000</v>
      </c>
    </row>
    <row r="150" spans="1:6">
      <c r="A150" t="s">
        <v>181</v>
      </c>
    </row>
    <row r="151" spans="1:6">
      <c r="A151" t="s">
        <v>182</v>
      </c>
    </row>
    <row r="152" spans="1:6">
      <c r="A152" t="s">
        <v>183</v>
      </c>
    </row>
    <row r="153" spans="1:6">
      <c r="A153" t="s">
        <v>184</v>
      </c>
    </row>
    <row r="154" spans="1:6">
      <c r="A154" t="s">
        <v>185</v>
      </c>
    </row>
    <row r="155" spans="1:6">
      <c r="A155" t="s">
        <v>186</v>
      </c>
    </row>
    <row r="158" spans="1:6">
      <c r="A158" s="3" t="s">
        <v>111</v>
      </c>
    </row>
    <row r="160" spans="1:6">
      <c r="A160" t="s">
        <v>29</v>
      </c>
    </row>
    <row r="161" spans="1:6">
      <c r="A161" t="s">
        <v>30</v>
      </c>
    </row>
    <row r="163" spans="1:6">
      <c r="A163" s="3" t="s">
        <v>112</v>
      </c>
    </row>
    <row r="165" spans="1:6">
      <c r="A165" t="s">
        <v>113</v>
      </c>
    </row>
    <row r="166" spans="1:6">
      <c r="B166" t="s">
        <v>65</v>
      </c>
      <c r="D166" t="s">
        <v>114</v>
      </c>
      <c r="F166" t="s">
        <v>130</v>
      </c>
    </row>
    <row r="167" spans="1:6">
      <c r="A167" t="s">
        <v>91</v>
      </c>
      <c r="B167" s="2">
        <v>108629000</v>
      </c>
      <c r="D167" s="2">
        <v>1029000</v>
      </c>
      <c r="F167" s="2">
        <v>109658000</v>
      </c>
    </row>
    <row r="168" spans="1:6">
      <c r="A168" t="s">
        <v>115</v>
      </c>
      <c r="B168" s="2">
        <v>42525000</v>
      </c>
      <c r="D168" s="2">
        <v>39623000</v>
      </c>
      <c r="F168" s="2">
        <v>82148000</v>
      </c>
    </row>
    <row r="169" spans="1:6">
      <c r="A169" t="s">
        <v>116</v>
      </c>
      <c r="B169" s="2">
        <v>63724000</v>
      </c>
      <c r="D169" s="2">
        <v>49922000</v>
      </c>
      <c r="F169" s="2">
        <v>113646000</v>
      </c>
    </row>
    <row r="170" spans="1:6">
      <c r="A170" t="s">
        <v>117</v>
      </c>
      <c r="B170" s="2">
        <v>31868000</v>
      </c>
      <c r="D170" s="2">
        <v>13299000</v>
      </c>
      <c r="F170" s="2">
        <v>45167000</v>
      </c>
    </row>
    <row r="171" spans="1:6">
      <c r="A171" t="s">
        <v>118</v>
      </c>
      <c r="B171" s="2">
        <v>29511000</v>
      </c>
      <c r="D171" s="2">
        <v>11154000</v>
      </c>
      <c r="F171" s="2">
        <v>40665000</v>
      </c>
    </row>
    <row r="172" spans="1:6">
      <c r="F172" s="2"/>
    </row>
    <row r="173" spans="1:6">
      <c r="A173" t="s">
        <v>119</v>
      </c>
      <c r="B173" s="2">
        <v>13151000</v>
      </c>
      <c r="D173" s="8">
        <v>0</v>
      </c>
      <c r="F173" s="2">
        <v>13151000</v>
      </c>
    </row>
    <row r="174" spans="1:6">
      <c r="F174" s="2"/>
    </row>
    <row r="175" spans="1:6">
      <c r="A175" t="s">
        <v>120</v>
      </c>
      <c r="B175" s="2">
        <v>289408000</v>
      </c>
      <c r="D175" s="2">
        <v>115027000</v>
      </c>
      <c r="F175" s="2">
        <v>404435000</v>
      </c>
    </row>
    <row r="177" spans="1:6">
      <c r="A177" t="s">
        <v>121</v>
      </c>
    </row>
    <row r="178" spans="1:6">
      <c r="A178" t="s">
        <v>122</v>
      </c>
    </row>
    <row r="180" spans="1:6">
      <c r="A180" s="3" t="s">
        <v>123</v>
      </c>
    </row>
    <row r="181" spans="1:6">
      <c r="A181" s="3"/>
      <c r="B181" t="s">
        <v>65</v>
      </c>
      <c r="D181" t="s">
        <v>114</v>
      </c>
      <c r="F181" t="s">
        <v>130</v>
      </c>
    </row>
    <row r="182" spans="1:6">
      <c r="A182" t="s">
        <v>124</v>
      </c>
      <c r="B182" s="2">
        <v>86389000</v>
      </c>
      <c r="D182" s="2">
        <v>23057000</v>
      </c>
      <c r="F182" s="2">
        <v>109446000</v>
      </c>
    </row>
    <row r="183" spans="1:6">
      <c r="A183" t="s">
        <v>125</v>
      </c>
      <c r="B183" s="2">
        <v>2630000</v>
      </c>
      <c r="D183" s="2">
        <v>0</v>
      </c>
      <c r="F183" s="2">
        <v>2630000</v>
      </c>
    </row>
    <row r="184" spans="1:6">
      <c r="A184" t="s">
        <v>126</v>
      </c>
      <c r="B184" s="2">
        <v>37774000</v>
      </c>
      <c r="D184" s="2">
        <v>12744000</v>
      </c>
      <c r="F184" s="2">
        <v>50518000</v>
      </c>
    </row>
    <row r="186" spans="1:6">
      <c r="A186" t="s">
        <v>127</v>
      </c>
    </row>
    <row r="187" spans="1:6">
      <c r="A187" t="s">
        <v>128</v>
      </c>
    </row>
    <row r="189" spans="1:6">
      <c r="A189" s="3" t="s">
        <v>129</v>
      </c>
    </row>
    <row r="190" spans="1:6">
      <c r="B190" t="s">
        <v>65</v>
      </c>
      <c r="D190" t="s">
        <v>114</v>
      </c>
      <c r="F190" t="s">
        <v>130</v>
      </c>
    </row>
    <row r="191" spans="1:6">
      <c r="A191" t="s">
        <v>131</v>
      </c>
      <c r="B191" s="2">
        <v>289408000</v>
      </c>
      <c r="D191" s="2">
        <v>115027000</v>
      </c>
      <c r="F191" s="2">
        <v>404435000</v>
      </c>
    </row>
    <row r="192" spans="1:6">
      <c r="A192" t="s">
        <v>132</v>
      </c>
      <c r="B192" s="2">
        <v>126793000</v>
      </c>
      <c r="D192" s="2">
        <v>35801000</v>
      </c>
      <c r="F192" s="2">
        <v>162594000</v>
      </c>
    </row>
    <row r="193" spans="1:7">
      <c r="A193" t="s">
        <v>68</v>
      </c>
      <c r="B193" s="2">
        <v>416201000</v>
      </c>
      <c r="D193" s="2">
        <v>150828000</v>
      </c>
      <c r="F193" s="2">
        <v>567029000</v>
      </c>
    </row>
    <row r="195" spans="1:7">
      <c r="A195" s="3" t="s">
        <v>133</v>
      </c>
    </row>
    <row r="197" spans="1:7">
      <c r="A197" s="3" t="s">
        <v>134</v>
      </c>
    </row>
    <row r="198" spans="1:7">
      <c r="A198" s="3"/>
      <c r="B198" t="s">
        <v>135</v>
      </c>
      <c r="D198" t="s">
        <v>136</v>
      </c>
      <c r="F198" t="s">
        <v>68</v>
      </c>
    </row>
    <row r="199" spans="1:7">
      <c r="B199" t="s">
        <v>137</v>
      </c>
    </row>
    <row r="200" spans="1:7">
      <c r="A200" t="s">
        <v>91</v>
      </c>
      <c r="B200" s="1">
        <v>1935.9793839002723</v>
      </c>
      <c r="C200" s="6">
        <v>0.42243183545699092</v>
      </c>
      <c r="D200" s="1">
        <v>18.344474921042643</v>
      </c>
      <c r="E200" s="6">
        <v>1.1071359275738111E-2</v>
      </c>
      <c r="F200" s="1">
        <v>1954.3238588213148</v>
      </c>
      <c r="G200" s="6">
        <v>0.31319946085460104</v>
      </c>
    </row>
    <row r="201" spans="1:7">
      <c r="A201" t="s">
        <v>138</v>
      </c>
      <c r="B201" s="1">
        <v>430.38776234820313</v>
      </c>
      <c r="C201" s="6">
        <v>9.3910861819561695E-2</v>
      </c>
      <c r="D201" s="1">
        <v>401.01957055446485</v>
      </c>
      <c r="E201" s="6">
        <v>0.24202555599549108</v>
      </c>
      <c r="F201" s="1">
        <v>831.40733290266803</v>
      </c>
      <c r="G201" s="6">
        <v>0.13324113464629489</v>
      </c>
    </row>
    <row r="202" spans="1:7">
      <c r="A202" t="s">
        <v>116</v>
      </c>
      <c r="B202" s="1">
        <v>1115.7689293953943</v>
      </c>
      <c r="C202" s="6">
        <v>0.24346143389234456</v>
      </c>
      <c r="D202" s="1">
        <v>874.10268557974507</v>
      </c>
      <c r="E202" s="6">
        <v>0.52754330214379686</v>
      </c>
      <c r="F202" s="1">
        <v>1989.8716149751394</v>
      </c>
      <c r="G202" s="6">
        <v>0.31889633551112978</v>
      </c>
    </row>
    <row r="203" spans="1:7">
      <c r="A203" t="s">
        <v>94</v>
      </c>
      <c r="B203" s="1">
        <v>668.41602575236914</v>
      </c>
      <c r="C203" s="6">
        <v>0.14584876830588492</v>
      </c>
      <c r="D203" s="1">
        <v>278.93466171550722</v>
      </c>
      <c r="E203" s="6">
        <v>0.16834419451092852</v>
      </c>
      <c r="F203" s="1">
        <v>947.35068746787636</v>
      </c>
      <c r="G203" s="6">
        <v>0.15182218812706152</v>
      </c>
    </row>
    <row r="204" spans="1:7">
      <c r="A204" t="s">
        <v>118</v>
      </c>
      <c r="B204" s="1">
        <v>223.65379473308241</v>
      </c>
      <c r="C204" s="6">
        <v>4.8801389003264278E-2</v>
      </c>
      <c r="D204" s="1">
        <v>84.529293350402483</v>
      </c>
      <c r="E204" s="6">
        <v>5.1015588074045312E-2</v>
      </c>
      <c r="F204" s="1">
        <v>308.1830880834849</v>
      </c>
      <c r="G204" s="6">
        <v>4.9389345883782014E-2</v>
      </c>
    </row>
    <row r="205" spans="1:7">
      <c r="A205" t="s">
        <v>139</v>
      </c>
      <c r="B205" s="1">
        <v>208.73322304456977</v>
      </c>
      <c r="C205" s="6">
        <v>4.5545711521953511E-2</v>
      </c>
      <c r="D205">
        <v>0</v>
      </c>
      <c r="E205" s="6">
        <v>0</v>
      </c>
      <c r="F205" s="1">
        <v>208.73322304456977</v>
      </c>
      <c r="G205" s="6">
        <v>3.3451534977130791E-2</v>
      </c>
    </row>
    <row r="206" spans="1:7">
      <c r="A206" t="s">
        <v>140</v>
      </c>
      <c r="B206" s="1">
        <v>4582.9391191738914</v>
      </c>
      <c r="D206" s="1">
        <v>1656.9306861211624</v>
      </c>
      <c r="F206" s="1">
        <v>6239.8698052950531</v>
      </c>
    </row>
    <row r="207" spans="1:7">
      <c r="B207" s="1"/>
    </row>
    <row r="208" spans="1:7">
      <c r="B208" s="1" t="s">
        <v>135</v>
      </c>
      <c r="D208" t="s">
        <v>114</v>
      </c>
      <c r="F208" t="s">
        <v>68</v>
      </c>
    </row>
    <row r="209" spans="1:7">
      <c r="B209" t="s">
        <v>141</v>
      </c>
    </row>
    <row r="210" spans="1:7">
      <c r="A210" t="s">
        <v>91</v>
      </c>
      <c r="B210" s="1">
        <v>2865.2494881724028</v>
      </c>
      <c r="C210" s="6">
        <v>0.42891294391736767</v>
      </c>
      <c r="D210" s="1">
        <v>27.149822883143113</v>
      </c>
      <c r="E210" s="6">
        <v>1.1071088539884198E-2</v>
      </c>
      <c r="F210" s="1">
        <v>2892.3993110555461</v>
      </c>
      <c r="G210" s="6">
        <v>0.31671230964838004</v>
      </c>
    </row>
    <row r="211" spans="1:7">
      <c r="A211" t="s">
        <v>138</v>
      </c>
      <c r="B211" s="1">
        <v>645.58164352230472</v>
      </c>
      <c r="C211" s="6">
        <v>9.6640213847061437E-2</v>
      </c>
      <c r="D211" s="1">
        <v>601.52935583169733</v>
      </c>
      <c r="E211" s="6">
        <v>0.24529017321461263</v>
      </c>
      <c r="F211" s="1">
        <v>1247.1109993540022</v>
      </c>
      <c r="G211" s="6">
        <v>0.13655631969057686</v>
      </c>
    </row>
    <row r="212" spans="1:7">
      <c r="A212" t="s">
        <v>116</v>
      </c>
      <c r="B212" s="1">
        <v>1673.6533940930913</v>
      </c>
      <c r="C212" s="6">
        <v>0.25053720708127347</v>
      </c>
      <c r="D212" s="1">
        <v>1311.1540283696177</v>
      </c>
      <c r="E212" s="6">
        <v>0.53465919096358316</v>
      </c>
      <c r="F212" s="1">
        <v>2984.8074224627089</v>
      </c>
      <c r="G212" s="6">
        <v>0.32683082484859516</v>
      </c>
    </row>
    <row r="213" spans="1:7">
      <c r="A213" t="s">
        <v>94</v>
      </c>
      <c r="B213" s="1">
        <v>942.46659631084049</v>
      </c>
      <c r="C213" s="6">
        <v>0.14108234694260624</v>
      </c>
      <c r="D213" s="1">
        <v>393.29787301886518</v>
      </c>
      <c r="E213" s="6">
        <v>0.16037804716005949</v>
      </c>
      <c r="F213" s="1">
        <v>1335.7644693297057</v>
      </c>
      <c r="G213" s="6">
        <v>0.1462637086831782</v>
      </c>
    </row>
    <row r="214" spans="1:7">
      <c r="A214" t="s">
        <v>118</v>
      </c>
      <c r="B214" s="1">
        <v>315.35185057364617</v>
      </c>
      <c r="C214" s="6">
        <v>4.7206531632820195E-2</v>
      </c>
      <c r="D214" s="1">
        <v>119.18630362406749</v>
      </c>
      <c r="E214" s="6">
        <v>4.8601500121860534E-2</v>
      </c>
      <c r="F214" s="1">
        <v>434.53815419771365</v>
      </c>
      <c r="G214" s="6">
        <v>4.75811143780413E-2</v>
      </c>
    </row>
    <row r="215" spans="1:7">
      <c r="A215" t="s">
        <v>139</v>
      </c>
      <c r="B215" s="1">
        <v>237.95587427080949</v>
      </c>
      <c r="C215" s="6">
        <v>3.5620756578871003E-2</v>
      </c>
      <c r="D215">
        <v>0</v>
      </c>
      <c r="E215" s="6">
        <v>0</v>
      </c>
      <c r="F215" s="1">
        <v>237.95587427080949</v>
      </c>
      <c r="G215" s="6">
        <v>2.6055722751228489E-2</v>
      </c>
    </row>
    <row r="216" spans="1:7">
      <c r="A216" t="s">
        <v>140</v>
      </c>
      <c r="B216" s="1">
        <v>6680.2588469430948</v>
      </c>
      <c r="D216" s="1">
        <v>2452.3173837273907</v>
      </c>
      <c r="F216" s="1">
        <v>9132.5762306704855</v>
      </c>
    </row>
    <row r="218" spans="1:7">
      <c r="A218" s="3" t="s">
        <v>142</v>
      </c>
    </row>
    <row r="219" spans="1:7">
      <c r="A219" s="3"/>
      <c r="B219" t="s">
        <v>65</v>
      </c>
      <c r="D219" t="s">
        <v>114</v>
      </c>
      <c r="F219" t="s">
        <v>68</v>
      </c>
    </row>
    <row r="220" spans="1:7">
      <c r="B220" t="s">
        <v>137</v>
      </c>
    </row>
    <row r="221" spans="1:7">
      <c r="A221" t="s">
        <v>143</v>
      </c>
      <c r="B221" s="1">
        <v>1413.0039071561589</v>
      </c>
      <c r="D221" s="1">
        <v>365.98693860237267</v>
      </c>
      <c r="F221" s="1">
        <v>1778.9908457585316</v>
      </c>
    </row>
    <row r="222" spans="1:7">
      <c r="A222" t="s">
        <v>144</v>
      </c>
      <c r="B222" s="1">
        <v>599.59430263300499</v>
      </c>
      <c r="D222" s="1">
        <v>202.29176247235353</v>
      </c>
      <c r="F222" s="1">
        <v>801.88606510535851</v>
      </c>
    </row>
    <row r="223" spans="1:7">
      <c r="B223" s="1"/>
      <c r="D223" s="1"/>
    </row>
    <row r="224" spans="1:7">
      <c r="B224" t="s">
        <v>145</v>
      </c>
      <c r="D224" s="1"/>
    </row>
    <row r="225" spans="1:7">
      <c r="A225" t="s">
        <v>143</v>
      </c>
      <c r="B225" s="1">
        <v>1610.8244541580209</v>
      </c>
      <c r="D225" s="1">
        <v>417.22511000670482</v>
      </c>
      <c r="F225" s="1">
        <v>2028.0495641647258</v>
      </c>
    </row>
    <row r="226" spans="1:7">
      <c r="A226" t="s">
        <v>144</v>
      </c>
      <c r="B226" s="1">
        <v>683.53750500162562</v>
      </c>
      <c r="D226" s="1">
        <v>230.61260921848299</v>
      </c>
      <c r="F226" s="1">
        <v>914.15011422010866</v>
      </c>
    </row>
    <row r="228" spans="1:7">
      <c r="A228" s="3" t="s">
        <v>146</v>
      </c>
    </row>
    <row r="229" spans="1:7">
      <c r="A229" s="3"/>
      <c r="B229" t="s">
        <v>65</v>
      </c>
      <c r="D229" t="s">
        <v>114</v>
      </c>
      <c r="F229" t="s">
        <v>68</v>
      </c>
    </row>
    <row r="230" spans="1:7">
      <c r="B230" t="s">
        <v>137</v>
      </c>
    </row>
    <row r="231" spans="1:7">
      <c r="A231" t="s">
        <v>131</v>
      </c>
      <c r="B231" s="1">
        <v>4582.9391191738914</v>
      </c>
      <c r="C231" s="6">
        <v>0.69485454946161562</v>
      </c>
      <c r="D231" s="1">
        <v>1656.9306861211624</v>
      </c>
      <c r="E231" s="6">
        <v>0.7446178753583067</v>
      </c>
      <c r="F231" s="1">
        <v>6239.8698052950531</v>
      </c>
      <c r="G231" s="6">
        <v>0.70740834150288912</v>
      </c>
    </row>
    <row r="232" spans="1:7">
      <c r="A232" t="s">
        <v>147</v>
      </c>
      <c r="B232" s="1">
        <v>1413.0039071561589</v>
      </c>
      <c r="C232" s="6">
        <v>0.21423635962929349</v>
      </c>
      <c r="D232" s="1">
        <v>365.98693860237267</v>
      </c>
      <c r="E232" s="6">
        <v>0.1644730337326023</v>
      </c>
      <c r="F232" s="1">
        <v>1778.9908457585316</v>
      </c>
      <c r="G232" s="6">
        <v>0.20168256758802</v>
      </c>
    </row>
    <row r="233" spans="1:7">
      <c r="A233" t="s">
        <v>148</v>
      </c>
      <c r="B233" s="1">
        <v>599.59430263300499</v>
      </c>
      <c r="C233" s="6">
        <v>9.0909090909090898E-2</v>
      </c>
      <c r="D233" s="1">
        <v>202.29176247235353</v>
      </c>
      <c r="E233" s="6">
        <v>9.0909090909090912E-2</v>
      </c>
      <c r="F233" s="1">
        <v>801.88606510535851</v>
      </c>
      <c r="G233" s="6">
        <v>9.0909090909090912E-2</v>
      </c>
    </row>
    <row r="234" spans="1:7">
      <c r="A234" t="s">
        <v>68</v>
      </c>
      <c r="B234" s="1">
        <v>6595.5373289630552</v>
      </c>
      <c r="D234" s="1">
        <v>2225.2093871958887</v>
      </c>
      <c r="F234" s="1">
        <v>8820.7467161589429</v>
      </c>
    </row>
    <row r="235" spans="1:7">
      <c r="B235" s="1"/>
      <c r="D235" s="1"/>
    </row>
    <row r="236" spans="1:7">
      <c r="B236" t="s">
        <v>145</v>
      </c>
      <c r="D236" s="1"/>
    </row>
    <row r="237" spans="1:7">
      <c r="A237" t="s">
        <v>131</v>
      </c>
      <c r="B237" s="1">
        <v>6680.2588469430948</v>
      </c>
      <c r="C237" s="6">
        <v>0.74434998327734558</v>
      </c>
      <c r="D237" s="1">
        <v>2452.3173837273907</v>
      </c>
      <c r="E237" s="6">
        <v>0.79103054598520273</v>
      </c>
      <c r="F237" s="1">
        <v>9132.5762306704855</v>
      </c>
      <c r="G237" s="6">
        <v>0.75633504915164762</v>
      </c>
    </row>
    <row r="238" spans="1:7">
      <c r="A238" t="s">
        <v>147</v>
      </c>
      <c r="B238" s="1">
        <v>1610.8244541580209</v>
      </c>
      <c r="C238" s="6">
        <v>0.17948663113015986</v>
      </c>
      <c r="D238" s="1">
        <v>417.22511000670482</v>
      </c>
      <c r="E238" s="6">
        <v>0.13458201159333635</v>
      </c>
      <c r="F238" s="1">
        <v>2028.0495641647258</v>
      </c>
      <c r="G238" s="6">
        <v>0.16795753225066617</v>
      </c>
    </row>
    <row r="239" spans="1:7">
      <c r="A239" t="s">
        <v>148</v>
      </c>
      <c r="B239" s="1">
        <v>683.53750500162562</v>
      </c>
      <c r="C239" s="6">
        <v>7.6163385592494345E-2</v>
      </c>
      <c r="D239" s="1">
        <v>230.61260921848299</v>
      </c>
      <c r="E239" s="6">
        <v>7.438744242146085E-2</v>
      </c>
      <c r="F239" s="1">
        <v>914.15011422010866</v>
      </c>
      <c r="G239" s="6">
        <v>7.570741859768626E-2</v>
      </c>
    </row>
    <row r="240" spans="1:7">
      <c r="A240" t="s">
        <v>68</v>
      </c>
      <c r="B240" s="1">
        <v>8974.6208061027428</v>
      </c>
      <c r="D240" s="1">
        <v>3100.1551029525785</v>
      </c>
      <c r="F240" s="1">
        <v>12074.775909055319</v>
      </c>
    </row>
    <row r="242" spans="1:6">
      <c r="A242" t="s">
        <v>149</v>
      </c>
    </row>
    <row r="243" spans="1:6">
      <c r="A243" t="s">
        <v>150</v>
      </c>
    </row>
    <row r="245" spans="1:6">
      <c r="A245" s="3" t="s">
        <v>151</v>
      </c>
    </row>
    <row r="246" spans="1:6">
      <c r="A246" s="3"/>
      <c r="B246" t="s">
        <v>65</v>
      </c>
      <c r="D246" t="s">
        <v>114</v>
      </c>
      <c r="F246" t="s">
        <v>68</v>
      </c>
    </row>
    <row r="247" spans="1:6">
      <c r="A247" t="s">
        <v>152</v>
      </c>
      <c r="B247" s="1">
        <v>57800</v>
      </c>
      <c r="D247" s="1">
        <v>57800</v>
      </c>
      <c r="F247" s="1">
        <v>57800</v>
      </c>
    </row>
    <row r="248" spans="1:6">
      <c r="A248" t="s">
        <v>153</v>
      </c>
      <c r="B248" s="1">
        <v>8974.6208061027428</v>
      </c>
      <c r="D248" s="1">
        <v>3100.1551029525785</v>
      </c>
      <c r="F248" s="1">
        <v>12074.775909055319</v>
      </c>
    </row>
    <row r="249" spans="1:6">
      <c r="A249" t="s">
        <v>154</v>
      </c>
      <c r="B249" s="6">
        <v>0.15527025616094711</v>
      </c>
      <c r="D249" s="6">
        <v>5.3635901435165716E-2</v>
      </c>
      <c r="F249" s="6">
        <v>0.20890615759611278</v>
      </c>
    </row>
    <row r="251" spans="1:6">
      <c r="A251" t="s">
        <v>155</v>
      </c>
    </row>
    <row r="252" spans="1:6">
      <c r="A252" t="s">
        <v>203</v>
      </c>
    </row>
    <row r="254" spans="1:6">
      <c r="A254" t="s">
        <v>158</v>
      </c>
    </row>
    <row r="255" spans="1:6">
      <c r="A255" s="3"/>
    </row>
    <row r="256" spans="1:6">
      <c r="A256" t="s">
        <v>159</v>
      </c>
    </row>
    <row r="257" spans="1:9">
      <c r="A257" t="s">
        <v>160</v>
      </c>
    </row>
    <row r="259" spans="1:9">
      <c r="B259" t="s">
        <v>161</v>
      </c>
    </row>
    <row r="260" spans="1:9">
      <c r="B260" t="s">
        <v>65</v>
      </c>
      <c r="D260" t="s">
        <v>114</v>
      </c>
      <c r="F260" t="s">
        <v>68</v>
      </c>
    </row>
    <row r="261" spans="1:9">
      <c r="A261" t="s">
        <v>162</v>
      </c>
      <c r="B261">
        <v>73506000</v>
      </c>
      <c r="D261">
        <v>26194000</v>
      </c>
      <c r="F261">
        <v>99700000</v>
      </c>
    </row>
    <row r="262" spans="1:9">
      <c r="A262" t="s">
        <v>163</v>
      </c>
      <c r="B262" s="2">
        <v>25803000</v>
      </c>
      <c r="D262" s="2">
        <v>6683000</v>
      </c>
      <c r="F262" s="2">
        <v>32486000</v>
      </c>
    </row>
    <row r="263" spans="1:9">
      <c r="A263" t="s">
        <v>164</v>
      </c>
      <c r="B263" s="8">
        <v>10949000</v>
      </c>
      <c r="D263" s="2">
        <v>3694000</v>
      </c>
      <c r="F263" s="2">
        <v>14643000</v>
      </c>
    </row>
    <row r="264" spans="1:9">
      <c r="A264" t="s">
        <v>68</v>
      </c>
      <c r="B264" s="2">
        <v>110258000</v>
      </c>
      <c r="D264" s="2">
        <v>36571000</v>
      </c>
      <c r="F264" s="2">
        <v>146829000</v>
      </c>
    </row>
    <row r="265" spans="1:9">
      <c r="B265" s="2"/>
      <c r="D265" s="2"/>
      <c r="F265" s="2"/>
    </row>
    <row r="266" spans="1:9">
      <c r="B266" s="2"/>
      <c r="D266" s="2"/>
      <c r="F266" s="2"/>
    </row>
    <row r="267" spans="1:9">
      <c r="A267" s="3" t="s">
        <v>165</v>
      </c>
    </row>
    <row r="268" spans="1:9">
      <c r="A268" s="3"/>
      <c r="B268" t="s">
        <v>65</v>
      </c>
      <c r="E268" t="s">
        <v>114</v>
      </c>
      <c r="H268" t="s">
        <v>68</v>
      </c>
    </row>
    <row r="269" spans="1:9">
      <c r="B269" t="s">
        <v>166</v>
      </c>
      <c r="C269" t="s">
        <v>165</v>
      </c>
      <c r="E269" t="s">
        <v>166</v>
      </c>
      <c r="F269" t="s">
        <v>165</v>
      </c>
      <c r="H269" t="s">
        <v>166</v>
      </c>
      <c r="I269" t="s">
        <v>165</v>
      </c>
    </row>
    <row r="270" spans="1:9">
      <c r="A270" t="s">
        <v>131</v>
      </c>
    </row>
    <row r="271" spans="1:9">
      <c r="A271" t="s">
        <v>91</v>
      </c>
      <c r="B271" s="2">
        <v>108629000</v>
      </c>
      <c r="C271" s="2">
        <v>58660000</v>
      </c>
      <c r="E271" s="2">
        <v>1029000</v>
      </c>
      <c r="F271" s="2">
        <v>556000</v>
      </c>
      <c r="H271" s="2">
        <v>109658000</v>
      </c>
      <c r="I271" s="2">
        <v>59216000</v>
      </c>
    </row>
    <row r="272" spans="1:9">
      <c r="A272" t="s">
        <v>115</v>
      </c>
      <c r="B272" s="2">
        <v>42525000</v>
      </c>
      <c r="C272" s="2">
        <v>27216000</v>
      </c>
      <c r="E272" s="2">
        <v>39623000</v>
      </c>
      <c r="F272" s="2">
        <v>25359000</v>
      </c>
      <c r="H272" s="2">
        <v>82148000</v>
      </c>
      <c r="I272" s="2">
        <v>52575000</v>
      </c>
    </row>
    <row r="273" spans="1:10">
      <c r="A273" t="s">
        <v>116</v>
      </c>
      <c r="B273" s="2">
        <v>63724000</v>
      </c>
      <c r="C273" s="2">
        <v>34411000</v>
      </c>
      <c r="E273" s="2">
        <v>49922000</v>
      </c>
      <c r="F273" s="2">
        <v>26958000</v>
      </c>
      <c r="H273" s="2">
        <v>113646000</v>
      </c>
      <c r="I273" s="2">
        <v>61369000</v>
      </c>
    </row>
    <row r="274" spans="1:10">
      <c r="A274" t="s">
        <v>167</v>
      </c>
      <c r="B274" s="2">
        <v>31868000</v>
      </c>
      <c r="C274" s="2">
        <v>17209000</v>
      </c>
      <c r="E274" s="2">
        <v>13299000</v>
      </c>
      <c r="F274" s="2">
        <v>7181000</v>
      </c>
      <c r="H274" s="2">
        <v>45167000</v>
      </c>
      <c r="I274" s="2">
        <v>24390000</v>
      </c>
    </row>
    <row r="275" spans="1:10">
      <c r="A275" t="s">
        <v>118</v>
      </c>
      <c r="B275" s="2">
        <v>29511000</v>
      </c>
      <c r="C275" s="2">
        <v>12985000</v>
      </c>
      <c r="E275" s="2">
        <v>11154000</v>
      </c>
      <c r="F275" s="2">
        <v>4908000</v>
      </c>
      <c r="H275" s="2">
        <v>40665000</v>
      </c>
      <c r="I275" s="2">
        <v>17893000</v>
      </c>
    </row>
    <row r="276" spans="1:10">
      <c r="A276" t="s">
        <v>168</v>
      </c>
      <c r="B276" s="2">
        <v>2630000</v>
      </c>
      <c r="C276" s="2">
        <v>1499000</v>
      </c>
      <c r="E276" s="8">
        <v>0</v>
      </c>
      <c r="F276" s="2">
        <v>0</v>
      </c>
      <c r="H276" s="2">
        <v>2630000</v>
      </c>
      <c r="I276" s="2">
        <v>1499000</v>
      </c>
    </row>
    <row r="277" spans="1:10">
      <c r="A277" t="s">
        <v>169</v>
      </c>
      <c r="B277" s="2">
        <v>126793000</v>
      </c>
      <c r="C277" s="2">
        <v>72272000</v>
      </c>
      <c r="E277" s="2">
        <v>35801000</v>
      </c>
      <c r="F277" s="2">
        <v>20407000</v>
      </c>
      <c r="H277" s="2">
        <v>162594000</v>
      </c>
      <c r="I277" s="2">
        <v>92679000</v>
      </c>
    </row>
    <row r="278" spans="1:10">
      <c r="A278" t="s">
        <v>68</v>
      </c>
      <c r="B278" s="2">
        <v>405680000</v>
      </c>
      <c r="C278" s="2">
        <v>224252000</v>
      </c>
      <c r="D278" s="6">
        <v>0.55278051666338002</v>
      </c>
      <c r="E278" s="2">
        <v>150828000</v>
      </c>
      <c r="F278" s="2">
        <v>85369000</v>
      </c>
      <c r="G278" s="6">
        <v>0.56600233378417797</v>
      </c>
      <c r="H278" s="2">
        <v>556508000</v>
      </c>
      <c r="I278" s="2">
        <v>309621000</v>
      </c>
      <c r="J278" s="6">
        <v>0.55636396961049972</v>
      </c>
    </row>
    <row r="280" spans="1:10">
      <c r="A280" t="s">
        <v>170</v>
      </c>
    </row>
    <row r="283" spans="1:10">
      <c r="A283" s="3"/>
    </row>
    <row r="284" spans="1:10">
      <c r="A284" t="s">
        <v>171</v>
      </c>
    </row>
    <row r="286" spans="1:10">
      <c r="A286" t="s">
        <v>172</v>
      </c>
    </row>
    <row r="287" spans="1:10">
      <c r="A287" t="s">
        <v>173</v>
      </c>
    </row>
    <row r="288" spans="1:10">
      <c r="A288" t="s">
        <v>174</v>
      </c>
    </row>
    <row r="289" spans="1:1">
      <c r="A289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89"/>
  <sheetViews>
    <sheetView workbookViewId="0">
      <selection sqref="A1:IV65536"/>
    </sheetView>
  </sheetViews>
  <sheetFormatPr defaultRowHeight="12.75"/>
  <cols>
    <col min="1" max="1" width="28.5703125" bestFit="1" customWidth="1"/>
    <col min="2" max="2" width="20.85546875" customWidth="1"/>
    <col min="3" max="4" width="13.85546875" bestFit="1" customWidth="1"/>
    <col min="5" max="5" width="12.140625" bestFit="1" customWidth="1"/>
    <col min="6" max="6" width="15.85546875" customWidth="1"/>
    <col min="7" max="9" width="13.85546875" bestFit="1" customWidth="1"/>
  </cols>
  <sheetData>
    <row r="1" spans="1:3">
      <c r="A1" s="3" t="s">
        <v>36</v>
      </c>
    </row>
    <row r="2" spans="1:3">
      <c r="A2" s="5">
        <v>2011</v>
      </c>
    </row>
    <row r="4" spans="1:3">
      <c r="A4" s="3" t="s">
        <v>38</v>
      </c>
    </row>
    <row r="6" spans="1:3">
      <c r="A6" t="s">
        <v>39</v>
      </c>
      <c r="B6" s="1">
        <v>9129</v>
      </c>
      <c r="C6" t="s">
        <v>40</v>
      </c>
    </row>
    <row r="7" spans="1:3">
      <c r="A7" t="s">
        <v>41</v>
      </c>
      <c r="B7" s="1">
        <v>3742</v>
      </c>
      <c r="C7" t="s">
        <v>40</v>
      </c>
    </row>
    <row r="8" spans="1:3">
      <c r="A8" t="s">
        <v>42</v>
      </c>
      <c r="B8" s="1">
        <v>18</v>
      </c>
      <c r="C8" t="s">
        <v>40</v>
      </c>
    </row>
    <row r="9" spans="1:3">
      <c r="A9" t="s">
        <v>43</v>
      </c>
      <c r="B9" s="1">
        <v>418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1124</v>
      </c>
      <c r="C11" t="s">
        <v>46</v>
      </c>
    </row>
    <row r="12" spans="1:3">
      <c r="A12" t="s">
        <v>47</v>
      </c>
      <c r="B12" s="1">
        <v>1160</v>
      </c>
      <c r="C12" t="s">
        <v>48</v>
      </c>
    </row>
    <row r="13" spans="1:3">
      <c r="A13" t="s">
        <v>49</v>
      </c>
      <c r="B13" s="1">
        <v>398</v>
      </c>
      <c r="C13" t="s">
        <v>48</v>
      </c>
    </row>
    <row r="14" spans="1:3">
      <c r="A14" t="s">
        <v>50</v>
      </c>
      <c r="B14" s="1">
        <v>1296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709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134300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t="s">
        <v>223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31" spans="1:3">
      <c r="A31" s="3" t="s">
        <v>65</v>
      </c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444000</v>
      </c>
      <c r="C35" s="6">
        <v>0.44758064516129031</v>
      </c>
      <c r="D35" s="1">
        <v>46200</v>
      </c>
      <c r="E35" s="6">
        <v>0.56341463414634141</v>
      </c>
      <c r="F35" s="1">
        <v>490200</v>
      </c>
      <c r="G35" s="6">
        <v>0.45642458100558658</v>
      </c>
    </row>
    <row r="36" spans="1:7">
      <c r="A36" t="s">
        <v>45</v>
      </c>
      <c r="B36" s="1">
        <v>96000</v>
      </c>
      <c r="C36" s="6">
        <v>9.6774193548387094E-2</v>
      </c>
      <c r="D36" s="1">
        <v>4600</v>
      </c>
      <c r="E36" s="6">
        <v>5.6097560975609757E-2</v>
      </c>
      <c r="F36" s="1">
        <v>100600</v>
      </c>
      <c r="G36" s="6">
        <v>9.3668528864059589E-2</v>
      </c>
    </row>
    <row r="37" spans="1:7">
      <c r="A37" t="s">
        <v>70</v>
      </c>
      <c r="B37" s="1">
        <v>33000</v>
      </c>
      <c r="C37" s="6">
        <v>3.3266129032258063E-2</v>
      </c>
      <c r="D37" s="1">
        <v>2000</v>
      </c>
      <c r="E37" s="6">
        <v>2.4390243902439025E-2</v>
      </c>
      <c r="F37" s="1">
        <v>35000</v>
      </c>
      <c r="G37" s="6">
        <v>3.2588454376163874E-2</v>
      </c>
    </row>
    <row r="38" spans="1:7">
      <c r="A38" t="s">
        <v>71</v>
      </c>
      <c r="B38" s="1">
        <v>188000</v>
      </c>
      <c r="C38" s="6">
        <v>0.18951612903225806</v>
      </c>
      <c r="D38" s="1">
        <v>500</v>
      </c>
      <c r="E38" s="6">
        <v>6.0975609756097563E-3</v>
      </c>
      <c r="F38" s="1">
        <v>188500</v>
      </c>
      <c r="G38" s="6">
        <v>0.175512104283054</v>
      </c>
    </row>
    <row r="39" spans="1:7">
      <c r="A39" t="s">
        <v>72</v>
      </c>
      <c r="B39" s="1">
        <v>2000</v>
      </c>
      <c r="C39" s="6">
        <v>2.0161290322580645E-3</v>
      </c>
      <c r="D39" s="1">
        <v>400</v>
      </c>
      <c r="E39" s="6">
        <v>4.8780487804878049E-3</v>
      </c>
      <c r="F39" s="1">
        <v>2400</v>
      </c>
      <c r="G39" s="6">
        <v>2.2346368715083797E-3</v>
      </c>
    </row>
    <row r="40" spans="1:7">
      <c r="A40" t="s">
        <v>187</v>
      </c>
      <c r="B40" s="1">
        <v>0</v>
      </c>
      <c r="C40" s="6">
        <v>0</v>
      </c>
      <c r="D40" s="1">
        <v>7700</v>
      </c>
      <c r="E40" s="6">
        <v>9.3902439024390244E-2</v>
      </c>
      <c r="F40" s="1">
        <v>7700</v>
      </c>
      <c r="G40" s="6">
        <v>7.1694599627560524E-3</v>
      </c>
    </row>
    <row r="41" spans="1:7">
      <c r="A41" t="s">
        <v>53</v>
      </c>
      <c r="B41" s="1">
        <v>11000</v>
      </c>
      <c r="C41" s="6">
        <v>1.1088709677419355E-2</v>
      </c>
      <c r="D41" s="1">
        <v>500</v>
      </c>
      <c r="E41" s="6">
        <v>6.0975609756097563E-3</v>
      </c>
      <c r="F41" s="1">
        <v>11500</v>
      </c>
      <c r="G41" s="6">
        <v>1.0707635009310988E-2</v>
      </c>
    </row>
    <row r="42" spans="1:7">
      <c r="A42" t="s">
        <v>74</v>
      </c>
      <c r="B42" s="1">
        <v>7000</v>
      </c>
      <c r="C42" s="6">
        <v>7.0564516129032256E-3</v>
      </c>
      <c r="D42" s="1">
        <v>0</v>
      </c>
      <c r="E42" s="6">
        <v>0</v>
      </c>
      <c r="F42" s="1">
        <v>7000</v>
      </c>
      <c r="G42" s="6">
        <v>6.5176908752327747E-3</v>
      </c>
    </row>
    <row r="43" spans="1:7">
      <c r="A43" t="s">
        <v>75</v>
      </c>
      <c r="B43" s="1">
        <v>6000</v>
      </c>
      <c r="C43" s="6">
        <v>6.0483870967741934E-3</v>
      </c>
      <c r="D43" s="1">
        <v>1100</v>
      </c>
      <c r="E43" s="6">
        <v>1.3414634146341463E-2</v>
      </c>
      <c r="F43" s="1">
        <v>7100</v>
      </c>
      <c r="G43" s="6">
        <v>6.6108007448789571E-3</v>
      </c>
    </row>
    <row r="44" spans="1:7">
      <c r="A44" t="s">
        <v>76</v>
      </c>
      <c r="B44" s="1">
        <v>205000</v>
      </c>
      <c r="C44" s="6">
        <v>0.20665322580645162</v>
      </c>
      <c r="D44" s="1">
        <v>19000</v>
      </c>
      <c r="E44" s="6">
        <v>0.23170731707317074</v>
      </c>
      <c r="F44" s="1">
        <v>224000</v>
      </c>
      <c r="G44" s="6">
        <v>0.20856610800744879</v>
      </c>
    </row>
    <row r="45" spans="1:7">
      <c r="A45" t="s">
        <v>68</v>
      </c>
      <c r="B45" s="1">
        <v>992000</v>
      </c>
      <c r="D45" s="1">
        <v>82000</v>
      </c>
      <c r="F45" s="1">
        <v>1074000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1242000</v>
      </c>
      <c r="C49" s="6">
        <v>0.3253012048192771</v>
      </c>
      <c r="D49" s="1">
        <v>176600</v>
      </c>
      <c r="E49" s="6">
        <v>0.28979323925172301</v>
      </c>
      <c r="F49" s="1">
        <v>1418600</v>
      </c>
      <c r="G49" s="6">
        <v>0.32041378687265665</v>
      </c>
    </row>
    <row r="50" spans="1:7">
      <c r="A50" t="s">
        <v>45</v>
      </c>
      <c r="B50" s="1">
        <v>609000</v>
      </c>
      <c r="C50" s="6">
        <v>0.15950759559979047</v>
      </c>
      <c r="D50" s="1">
        <v>53800</v>
      </c>
      <c r="E50" s="6">
        <v>8.8283557597637022E-2</v>
      </c>
      <c r="F50" s="1">
        <v>662800</v>
      </c>
      <c r="G50" s="6">
        <v>0.14970411528210689</v>
      </c>
    </row>
    <row r="51" spans="1:7">
      <c r="A51" t="s">
        <v>70</v>
      </c>
      <c r="B51" s="1">
        <v>175000</v>
      </c>
      <c r="C51" s="6">
        <v>4.5835515976951284E-2</v>
      </c>
      <c r="D51" s="1">
        <v>12900</v>
      </c>
      <c r="E51" s="6">
        <v>2.1168362323596982E-2</v>
      </c>
      <c r="F51" s="1">
        <v>187900</v>
      </c>
      <c r="G51" s="6">
        <v>4.2440258390929214E-2</v>
      </c>
    </row>
    <row r="52" spans="1:7">
      <c r="A52" t="s">
        <v>71</v>
      </c>
      <c r="B52" s="1">
        <v>965000</v>
      </c>
      <c r="C52" s="6">
        <v>0.25275013095861709</v>
      </c>
      <c r="D52" s="1">
        <v>3200</v>
      </c>
      <c r="E52" s="6">
        <v>5.2510666229077779E-3</v>
      </c>
      <c r="F52" s="1">
        <v>968200</v>
      </c>
      <c r="G52" s="6">
        <v>0.21868365180467092</v>
      </c>
    </row>
    <row r="53" spans="1:7">
      <c r="A53" t="s">
        <v>72</v>
      </c>
      <c r="B53" s="1">
        <v>5000</v>
      </c>
      <c r="C53" s="6">
        <v>1.3095861707700367E-3</v>
      </c>
      <c r="D53" s="1">
        <v>6100</v>
      </c>
      <c r="E53" s="6">
        <v>1.0009845749917952E-2</v>
      </c>
      <c r="F53" s="1">
        <v>11100</v>
      </c>
      <c r="G53" s="6">
        <v>2.5071147852012469E-3</v>
      </c>
    </row>
    <row r="54" spans="1:7">
      <c r="A54" t="s">
        <v>187</v>
      </c>
      <c r="B54" s="1">
        <v>0</v>
      </c>
      <c r="C54" s="6">
        <v>0</v>
      </c>
      <c r="D54" s="1">
        <v>124700</v>
      </c>
      <c r="E54" s="6">
        <v>0.20462750246143749</v>
      </c>
      <c r="F54" s="1">
        <v>124700</v>
      </c>
      <c r="G54" s="6">
        <v>2.8165514749062655E-2</v>
      </c>
    </row>
    <row r="55" spans="1:7">
      <c r="A55" t="s">
        <v>53</v>
      </c>
      <c r="B55" s="1">
        <v>60000</v>
      </c>
      <c r="C55" s="6">
        <v>1.5715034049240441E-2</v>
      </c>
      <c r="D55" s="1">
        <v>10200</v>
      </c>
      <c r="E55" s="6">
        <v>1.6737774860518542E-2</v>
      </c>
      <c r="F55" s="1">
        <v>70200</v>
      </c>
      <c r="G55" s="6">
        <v>1.5855807019921397E-2</v>
      </c>
    </row>
    <row r="56" spans="1:7">
      <c r="A56" t="s">
        <v>74</v>
      </c>
      <c r="B56" s="1">
        <v>17000</v>
      </c>
      <c r="C56" s="6">
        <v>4.4525929806181249E-3</v>
      </c>
      <c r="D56" s="1">
        <v>0</v>
      </c>
      <c r="E56" s="6">
        <v>0</v>
      </c>
      <c r="F56" s="1">
        <v>17000</v>
      </c>
      <c r="G56" s="6">
        <v>3.8397253467046121E-3</v>
      </c>
    </row>
    <row r="57" spans="1:7">
      <c r="A57" t="s">
        <v>75</v>
      </c>
      <c r="B57" s="1">
        <v>24000</v>
      </c>
      <c r="C57" s="6">
        <v>6.2860136196961763E-3</v>
      </c>
      <c r="D57" s="1">
        <v>18100</v>
      </c>
      <c r="E57" s="6">
        <v>2.9701345585822121E-2</v>
      </c>
      <c r="F57" s="1">
        <v>42100</v>
      </c>
      <c r="G57" s="6">
        <v>9.5089668880155402E-3</v>
      </c>
    </row>
    <row r="58" spans="1:7">
      <c r="A58" t="s">
        <v>76</v>
      </c>
      <c r="B58" s="1">
        <v>721000</v>
      </c>
      <c r="C58" s="6">
        <v>0.18884232582503929</v>
      </c>
      <c r="D58" s="1">
        <v>203700</v>
      </c>
      <c r="E58" s="6">
        <v>0.33426320971447326</v>
      </c>
      <c r="F58" s="1">
        <v>924700</v>
      </c>
      <c r="G58" s="6">
        <v>0.2088584722410444</v>
      </c>
    </row>
    <row r="59" spans="1:7">
      <c r="A59" t="s">
        <v>68</v>
      </c>
      <c r="B59" s="1">
        <v>3818000</v>
      </c>
      <c r="D59" s="1">
        <v>609400</v>
      </c>
      <c r="F59" s="1">
        <v>4427400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112891000</v>
      </c>
      <c r="C63" s="6">
        <v>0.51648160602442161</v>
      </c>
      <c r="D63" s="2">
        <v>14763000</v>
      </c>
      <c r="E63" s="6">
        <v>0.41637522563176893</v>
      </c>
      <c r="F63" s="2">
        <v>127654000</v>
      </c>
      <c r="G63" s="6">
        <v>0.5025095164801423</v>
      </c>
    </row>
    <row r="64" spans="1:7">
      <c r="A64" t="s">
        <v>45</v>
      </c>
      <c r="B64" s="2">
        <v>36149000</v>
      </c>
      <c r="C64" s="6">
        <v>0.1653833660449178</v>
      </c>
      <c r="D64" s="2">
        <v>2670000</v>
      </c>
      <c r="E64" s="6">
        <v>7.5304602888086644E-2</v>
      </c>
      <c r="F64" s="2">
        <v>38819000</v>
      </c>
      <c r="G64" s="6">
        <v>0.1528108552825814</v>
      </c>
    </row>
    <row r="65" spans="1:7">
      <c r="A65" t="s">
        <v>70</v>
      </c>
      <c r="B65" s="2">
        <v>5250000</v>
      </c>
      <c r="C65" s="6">
        <v>2.4018995594229951E-2</v>
      </c>
      <c r="D65" s="2">
        <v>415000</v>
      </c>
      <c r="E65" s="6">
        <v>1.1704648014440433E-2</v>
      </c>
      <c r="F65" s="2">
        <v>5665000</v>
      </c>
      <c r="G65" s="6">
        <v>2.2300252329421767E-2</v>
      </c>
    </row>
    <row r="66" spans="1:7">
      <c r="A66" t="s">
        <v>71</v>
      </c>
      <c r="B66" s="2">
        <v>39618000</v>
      </c>
      <c r="C66" s="6">
        <v>0.18125420332422898</v>
      </c>
      <c r="D66" s="2">
        <v>195000</v>
      </c>
      <c r="E66" s="6">
        <v>5.499774368231047E-3</v>
      </c>
      <c r="F66" s="2">
        <v>39813000</v>
      </c>
      <c r="G66" s="6">
        <v>0.15672373274338372</v>
      </c>
    </row>
    <row r="67" spans="1:7">
      <c r="A67" t="s">
        <v>72</v>
      </c>
      <c r="B67" s="2">
        <v>345000</v>
      </c>
      <c r="C67" s="6">
        <v>1.5783911390493967E-3</v>
      </c>
      <c r="D67" s="2">
        <v>392000</v>
      </c>
      <c r="E67" s="6">
        <v>1.105595667870036E-2</v>
      </c>
      <c r="F67" s="2">
        <v>737000</v>
      </c>
      <c r="G67" s="6">
        <v>2.9011978758665211E-3</v>
      </c>
    </row>
    <row r="68" spans="1:7">
      <c r="A68" t="s">
        <v>187</v>
      </c>
      <c r="B68" s="1">
        <v>0</v>
      </c>
      <c r="C68" s="6">
        <v>0</v>
      </c>
      <c r="D68" s="2">
        <v>8968000</v>
      </c>
      <c r="E68" s="6">
        <v>0.25293321299638988</v>
      </c>
      <c r="F68" s="2">
        <v>8968000</v>
      </c>
      <c r="G68" s="6">
        <v>3.5302500068888687E-2</v>
      </c>
    </row>
    <row r="69" spans="1:7">
      <c r="A69" t="s">
        <v>53</v>
      </c>
      <c r="B69" s="2">
        <v>2011000</v>
      </c>
      <c r="C69" s="6">
        <v>9.2004190742850343E-3</v>
      </c>
      <c r="D69" s="2">
        <v>672000</v>
      </c>
      <c r="E69" s="6">
        <v>1.895306859205776E-2</v>
      </c>
      <c r="F69" s="2">
        <v>2683000</v>
      </c>
      <c r="G69" s="6">
        <v>1.0561619947014758E-2</v>
      </c>
    </row>
    <row r="70" spans="1:7">
      <c r="A70" t="s">
        <v>74</v>
      </c>
      <c r="B70" s="2">
        <v>1410000</v>
      </c>
      <c r="C70" s="6">
        <v>6.4508159595931865E-3</v>
      </c>
      <c r="D70" s="2">
        <v>0</v>
      </c>
      <c r="E70" s="6">
        <v>0</v>
      </c>
      <c r="F70" s="2">
        <v>1410000</v>
      </c>
      <c r="G70" s="6">
        <v>5.5504599796089484E-3</v>
      </c>
    </row>
    <row r="71" spans="1:7">
      <c r="A71" t="s">
        <v>75</v>
      </c>
      <c r="B71" s="2">
        <v>463000</v>
      </c>
      <c r="C71" s="6">
        <v>2.1182466590720888E-3</v>
      </c>
      <c r="D71" s="2">
        <v>846000</v>
      </c>
      <c r="E71" s="6">
        <v>2.3860559566787003E-2</v>
      </c>
      <c r="F71" s="2">
        <v>1309000</v>
      </c>
      <c r="G71" s="6">
        <v>5.1528738392256123E-3</v>
      </c>
    </row>
    <row r="72" spans="1:7">
      <c r="A72" t="s">
        <v>76</v>
      </c>
      <c r="B72" s="2">
        <v>20440000</v>
      </c>
      <c r="C72" s="6">
        <v>9.3513956180201946E-2</v>
      </c>
      <c r="D72" s="2">
        <v>6536000</v>
      </c>
      <c r="E72" s="6">
        <v>0.18434115523465705</v>
      </c>
      <c r="F72" s="2">
        <v>26976000</v>
      </c>
      <c r="G72" s="6">
        <v>0.10619092795030567</v>
      </c>
    </row>
    <row r="73" spans="1:7">
      <c r="A73" t="s">
        <v>68</v>
      </c>
      <c r="B73" s="2">
        <v>218577000</v>
      </c>
      <c r="D73" s="2">
        <v>35456000</v>
      </c>
      <c r="F73" s="2">
        <v>254033000</v>
      </c>
    </row>
    <row r="75" spans="1:7">
      <c r="A75" s="7" t="s">
        <v>228</v>
      </c>
    </row>
    <row r="76" spans="1:7">
      <c r="A76" t="s">
        <v>80</v>
      </c>
    </row>
    <row r="77" spans="1:7">
      <c r="A77" t="s">
        <v>189</v>
      </c>
    </row>
    <row r="78" spans="1:7">
      <c r="A78" t="s">
        <v>82</v>
      </c>
    </row>
    <row r="79" spans="1:7">
      <c r="A79" t="s">
        <v>83</v>
      </c>
    </row>
    <row r="81" spans="1:7">
      <c r="A81" s="3" t="s">
        <v>190</v>
      </c>
    </row>
    <row r="82" spans="1:7">
      <c r="B82" t="s">
        <v>0</v>
      </c>
      <c r="D82" t="s">
        <v>67</v>
      </c>
      <c r="F82" t="s">
        <v>68</v>
      </c>
    </row>
    <row r="83" spans="1:7">
      <c r="A83" t="s">
        <v>191</v>
      </c>
      <c r="B83" s="1">
        <v>753000</v>
      </c>
      <c r="C83" s="6">
        <v>0.75907258064516125</v>
      </c>
      <c r="D83" s="1">
        <v>15700</v>
      </c>
      <c r="E83" s="6">
        <v>0.19146341463414634</v>
      </c>
      <c r="F83" s="1">
        <v>768700</v>
      </c>
      <c r="G83" s="6">
        <v>0.71573556797020488</v>
      </c>
    </row>
    <row r="84" spans="1:7">
      <c r="A84" t="s">
        <v>192</v>
      </c>
      <c r="B84" s="1">
        <v>141000</v>
      </c>
      <c r="C84" s="6">
        <v>0.14213709677419356</v>
      </c>
      <c r="D84" s="1">
        <v>54300</v>
      </c>
      <c r="E84" s="6">
        <v>0.66219512195121955</v>
      </c>
      <c r="F84" s="1">
        <v>195300</v>
      </c>
      <c r="G84" s="6">
        <v>0.1818435754189944</v>
      </c>
    </row>
    <row r="85" spans="1:7">
      <c r="A85" t="s">
        <v>193</v>
      </c>
      <c r="B85" s="1">
        <v>84000</v>
      </c>
      <c r="C85" s="6">
        <v>8.4677419354838704E-2</v>
      </c>
      <c r="D85" s="1">
        <v>5700</v>
      </c>
      <c r="E85" s="6">
        <v>6.9512195121951226E-2</v>
      </c>
      <c r="F85" s="1">
        <v>89700</v>
      </c>
      <c r="G85" s="6">
        <v>8.3519553072625694E-2</v>
      </c>
    </row>
    <row r="86" spans="1:7">
      <c r="A86" t="s">
        <v>75</v>
      </c>
      <c r="B86" s="1">
        <v>13000</v>
      </c>
      <c r="C86" s="6">
        <v>1.310483870967742E-2</v>
      </c>
      <c r="D86" s="1">
        <v>1800</v>
      </c>
      <c r="E86" s="6">
        <v>2.1951219512195121E-2</v>
      </c>
      <c r="F86" s="1">
        <v>14800</v>
      </c>
      <c r="G86" s="6">
        <v>1.3780260707635009E-2</v>
      </c>
    </row>
    <row r="87" spans="1:7">
      <c r="A87" t="s">
        <v>194</v>
      </c>
      <c r="B87" s="1">
        <v>0</v>
      </c>
      <c r="C87" s="6">
        <v>0</v>
      </c>
      <c r="D87" s="1">
        <v>4400</v>
      </c>
      <c r="E87" s="6">
        <v>5.3658536585365853E-2</v>
      </c>
      <c r="F87" s="1">
        <v>4400</v>
      </c>
      <c r="G87" s="6">
        <v>4.0968342644320298E-3</v>
      </c>
    </row>
    <row r="88" spans="1:7">
      <c r="A88" t="s">
        <v>68</v>
      </c>
      <c r="B88" s="1">
        <v>992000</v>
      </c>
      <c r="D88" s="1">
        <v>82000</v>
      </c>
      <c r="F88" s="1">
        <v>1074000</v>
      </c>
    </row>
    <row r="90" spans="1:7">
      <c r="A90" s="3" t="s">
        <v>195</v>
      </c>
    </row>
    <row r="91" spans="1:7">
      <c r="B91" t="s">
        <v>0</v>
      </c>
      <c r="D91" t="s">
        <v>67</v>
      </c>
      <c r="F91" t="s">
        <v>68</v>
      </c>
    </row>
    <row r="92" spans="1:7">
      <c r="A92" t="s">
        <v>191</v>
      </c>
      <c r="B92" s="1">
        <v>3231000</v>
      </c>
      <c r="C92" s="6">
        <v>0.84625458355159766</v>
      </c>
      <c r="D92" s="1">
        <v>76700</v>
      </c>
      <c r="E92" s="6">
        <v>0.12586150311782079</v>
      </c>
      <c r="F92" s="1">
        <v>3307700</v>
      </c>
      <c r="G92" s="6">
        <v>0.74709761937028507</v>
      </c>
    </row>
    <row r="93" spans="1:7">
      <c r="A93" t="s">
        <v>192</v>
      </c>
      <c r="B93" s="1">
        <v>332000</v>
      </c>
      <c r="C93" s="6">
        <v>8.6956521739130432E-2</v>
      </c>
      <c r="D93" s="1">
        <v>387900</v>
      </c>
      <c r="E93" s="6">
        <v>0.63652773219560221</v>
      </c>
      <c r="F93" s="1">
        <v>719900</v>
      </c>
      <c r="G93" s="6">
        <v>0.16260107512309707</v>
      </c>
    </row>
    <row r="94" spans="1:7">
      <c r="A94" t="s">
        <v>193</v>
      </c>
      <c r="B94" s="1">
        <v>220000</v>
      </c>
      <c r="C94" s="6">
        <v>5.7621791513881616E-2</v>
      </c>
      <c r="D94" s="1">
        <v>21500</v>
      </c>
      <c r="E94" s="6">
        <v>3.5280603872661631E-2</v>
      </c>
      <c r="F94" s="1">
        <v>241500</v>
      </c>
      <c r="G94" s="6">
        <v>5.4546686542891992E-2</v>
      </c>
    </row>
    <row r="95" spans="1:7">
      <c r="A95" t="s">
        <v>75</v>
      </c>
      <c r="B95" s="1">
        <v>34000</v>
      </c>
      <c r="C95" s="6">
        <v>8.9051859612362498E-3</v>
      </c>
      <c r="D95" s="1">
        <v>36500</v>
      </c>
      <c r="E95" s="6">
        <v>5.9894978667541843E-2</v>
      </c>
      <c r="F95" s="1">
        <v>70500</v>
      </c>
      <c r="G95" s="6">
        <v>1.5923566878980892E-2</v>
      </c>
    </row>
    <row r="96" spans="1:7">
      <c r="A96" t="s">
        <v>194</v>
      </c>
      <c r="B96" s="1">
        <v>0</v>
      </c>
      <c r="C96" s="6">
        <v>0</v>
      </c>
      <c r="D96" s="1">
        <v>86900</v>
      </c>
      <c r="E96" s="6">
        <v>0.14259927797833935</v>
      </c>
      <c r="F96" s="1">
        <v>86900</v>
      </c>
      <c r="G96" s="6">
        <v>1.9627772507566518E-2</v>
      </c>
    </row>
    <row r="97" spans="1:7">
      <c r="A97" t="s">
        <v>68</v>
      </c>
      <c r="B97" s="1">
        <v>3818000</v>
      </c>
      <c r="D97" s="1">
        <v>609400</v>
      </c>
      <c r="F97" s="1">
        <v>4427400</v>
      </c>
    </row>
    <row r="99" spans="1:7">
      <c r="A99" s="3" t="s">
        <v>196</v>
      </c>
    </row>
    <row r="100" spans="1:7">
      <c r="B100" t="s">
        <v>0</v>
      </c>
      <c r="D100" t="s">
        <v>67</v>
      </c>
      <c r="F100" t="s">
        <v>68</v>
      </c>
    </row>
    <row r="101" spans="1:7">
      <c r="A101" t="s">
        <v>191</v>
      </c>
      <c r="B101" s="2">
        <v>181778000</v>
      </c>
      <c r="C101" s="6">
        <v>0.83164285354817757</v>
      </c>
      <c r="D101" s="2">
        <v>5862000</v>
      </c>
      <c r="E101" s="6">
        <v>0.165331678700361</v>
      </c>
      <c r="F101" s="2">
        <v>187640000</v>
      </c>
      <c r="G101" s="6">
        <v>0.73864419189632846</v>
      </c>
    </row>
    <row r="102" spans="1:7">
      <c r="A102" t="s">
        <v>192</v>
      </c>
      <c r="B102" s="2">
        <v>14528000</v>
      </c>
      <c r="C102" s="6">
        <v>6.6466279617709095E-2</v>
      </c>
      <c r="D102" s="2">
        <v>16292000</v>
      </c>
      <c r="E102" s="6">
        <v>0.45949909747292417</v>
      </c>
      <c r="F102" s="2">
        <v>30820000</v>
      </c>
      <c r="G102" s="6">
        <v>0.12132282026350907</v>
      </c>
    </row>
    <row r="103" spans="1:7">
      <c r="A103" t="s">
        <v>193</v>
      </c>
      <c r="B103" s="2">
        <v>18723000</v>
      </c>
      <c r="C103" s="6">
        <v>8.5658600859193787E-2</v>
      </c>
      <c r="D103" s="2">
        <v>2322000</v>
      </c>
      <c r="E103" s="6">
        <v>6.548962093862816E-2</v>
      </c>
      <c r="F103" s="2">
        <v>21045000</v>
      </c>
      <c r="G103" s="6">
        <v>8.2843567567993132E-2</v>
      </c>
    </row>
    <row r="104" spans="1:7">
      <c r="A104" t="s">
        <v>75</v>
      </c>
      <c r="B104" s="2">
        <v>3548000</v>
      </c>
      <c r="C104" s="6">
        <v>1.6232265974919592E-2</v>
      </c>
      <c r="D104" s="2">
        <v>1821000</v>
      </c>
      <c r="E104" s="6">
        <v>5.135943140794224E-2</v>
      </c>
      <c r="F104" s="2">
        <v>5369000</v>
      </c>
      <c r="G104" s="6">
        <v>2.1135049383347832E-2</v>
      </c>
    </row>
    <row r="105" spans="1:7">
      <c r="A105" t="s">
        <v>194</v>
      </c>
      <c r="B105" s="2">
        <v>0</v>
      </c>
      <c r="C105" s="6">
        <v>0</v>
      </c>
      <c r="D105" s="2">
        <v>9158000</v>
      </c>
      <c r="E105" s="6">
        <v>0.25829196750902528</v>
      </c>
      <c r="F105" s="2">
        <v>9158000</v>
      </c>
      <c r="G105" s="6">
        <v>3.6050434392382091E-2</v>
      </c>
    </row>
    <row r="106" spans="1:7">
      <c r="A106" t="s">
        <v>68</v>
      </c>
      <c r="B106" s="2">
        <v>218577000</v>
      </c>
      <c r="D106" s="2">
        <v>35456000</v>
      </c>
      <c r="F106" s="2">
        <v>254033000</v>
      </c>
    </row>
    <row r="108" spans="1:7">
      <c r="A108" s="7" t="s">
        <v>229</v>
      </c>
    </row>
    <row r="109" spans="1:7">
      <c r="A109" t="s">
        <v>198</v>
      </c>
    </row>
    <row r="110" spans="1:7">
      <c r="A110" t="s">
        <v>199</v>
      </c>
    </row>
    <row r="111" spans="1:7">
      <c r="A111" t="s">
        <v>200</v>
      </c>
    </row>
    <row r="114" spans="1:8">
      <c r="A114" s="3" t="s">
        <v>84</v>
      </c>
    </row>
    <row r="115" spans="1:8">
      <c r="B115" t="s">
        <v>2</v>
      </c>
      <c r="C115" t="s">
        <v>5</v>
      </c>
      <c r="D115" t="s">
        <v>230</v>
      </c>
    </row>
    <row r="116" spans="1:8">
      <c r="A116" t="s">
        <v>85</v>
      </c>
      <c r="B116" s="1">
        <v>2054000</v>
      </c>
      <c r="C116" s="2">
        <v>75896000</v>
      </c>
      <c r="D116">
        <v>0.60859259259259257</v>
      </c>
    </row>
    <row r="117" spans="1:8">
      <c r="A117" t="s">
        <v>86</v>
      </c>
      <c r="B117" s="1">
        <v>25000</v>
      </c>
      <c r="C117" s="2">
        <v>842000</v>
      </c>
      <c r="D117">
        <v>7.4074074074074077E-3</v>
      </c>
    </row>
    <row r="118" spans="1:8">
      <c r="A118" t="s">
        <v>87</v>
      </c>
      <c r="B118" s="1">
        <v>1296000</v>
      </c>
      <c r="C118" s="2">
        <v>33942000</v>
      </c>
      <c r="D118">
        <v>0.38400000000000001</v>
      </c>
    </row>
    <row r="119" spans="1:8">
      <c r="A119" t="s">
        <v>68</v>
      </c>
      <c r="B119" s="1">
        <v>3375000</v>
      </c>
      <c r="C119" s="2">
        <v>110680000</v>
      </c>
    </row>
    <row r="121" spans="1:8">
      <c r="A121" t="s">
        <v>231</v>
      </c>
    </row>
    <row r="122" spans="1:8">
      <c r="A122" t="s">
        <v>89</v>
      </c>
    </row>
    <row r="125" spans="1:8">
      <c r="A125" s="3" t="s">
        <v>90</v>
      </c>
    </row>
    <row r="127" spans="1:8">
      <c r="B127" t="s">
        <v>91</v>
      </c>
      <c r="C127" t="s">
        <v>92</v>
      </c>
      <c r="D127" t="s">
        <v>93</v>
      </c>
      <c r="E127" t="s">
        <v>94</v>
      </c>
      <c r="F127" t="s">
        <v>95</v>
      </c>
      <c r="G127" t="s">
        <v>68</v>
      </c>
      <c r="H127" t="s">
        <v>96</v>
      </c>
    </row>
    <row r="128" spans="1:8">
      <c r="A128" t="s">
        <v>97</v>
      </c>
      <c r="B128" s="2">
        <v>79854000</v>
      </c>
      <c r="C128" s="2">
        <v>27944000</v>
      </c>
      <c r="D128" s="2">
        <v>49195000</v>
      </c>
      <c r="E128" s="2">
        <v>23930000</v>
      </c>
      <c r="F128" s="2">
        <v>37655000</v>
      </c>
      <c r="G128" s="2">
        <v>218578000</v>
      </c>
      <c r="H128" s="6">
        <v>0.59931507788315741</v>
      </c>
    </row>
    <row r="129" spans="1:8">
      <c r="A129" t="s">
        <v>98</v>
      </c>
      <c r="B129" s="2">
        <v>12778000</v>
      </c>
      <c r="C129" s="2">
        <v>8540000</v>
      </c>
      <c r="D129" s="2">
        <v>6656000</v>
      </c>
      <c r="E129" s="2">
        <v>4421000</v>
      </c>
      <c r="F129" s="2">
        <v>3060000</v>
      </c>
      <c r="G129" s="2">
        <v>35455000</v>
      </c>
      <c r="H129" s="6">
        <v>9.7213425350892349E-2</v>
      </c>
    </row>
    <row r="130" spans="1:8">
      <c r="A130" t="s">
        <v>68</v>
      </c>
      <c r="B130" s="2">
        <v>92632000</v>
      </c>
      <c r="C130" s="2">
        <v>36484000</v>
      </c>
      <c r="D130" s="2">
        <v>55851000</v>
      </c>
      <c r="E130" s="2">
        <v>28351000</v>
      </c>
      <c r="F130" s="2">
        <v>40715000</v>
      </c>
      <c r="G130" s="2">
        <v>254033000</v>
      </c>
      <c r="H130" s="6"/>
    </row>
    <row r="131" spans="1:8">
      <c r="A131" t="s">
        <v>96</v>
      </c>
      <c r="B131" s="6">
        <v>0.36464553817811074</v>
      </c>
      <c r="C131" s="6">
        <v>0.14361913609649141</v>
      </c>
      <c r="D131" s="6">
        <v>0.21985726263910593</v>
      </c>
      <c r="E131" s="6">
        <v>0.11160361055453426</v>
      </c>
      <c r="F131" s="6">
        <v>0.16027445253175768</v>
      </c>
      <c r="G131" s="2"/>
      <c r="H131" s="6"/>
    </row>
    <row r="132" spans="1:8">
      <c r="B132" s="2"/>
      <c r="C132" s="2"/>
      <c r="D132" s="2"/>
      <c r="E132" s="2"/>
      <c r="F132" s="2"/>
      <c r="G132" s="2"/>
      <c r="H132" s="6"/>
    </row>
    <row r="133" spans="1:8">
      <c r="A133" t="s">
        <v>99</v>
      </c>
      <c r="B133" s="2">
        <v>0</v>
      </c>
      <c r="C133" s="2">
        <v>36957000</v>
      </c>
      <c r="D133" s="2">
        <v>46194000</v>
      </c>
      <c r="E133" s="2">
        <v>11057000</v>
      </c>
      <c r="F133" s="2">
        <v>16472000</v>
      </c>
      <c r="G133" s="2">
        <v>110680000</v>
      </c>
      <c r="H133" s="6">
        <v>0.3034714967659502</v>
      </c>
    </row>
    <row r="134" spans="1:8">
      <c r="A134" t="s">
        <v>96</v>
      </c>
      <c r="B134" s="6">
        <v>0</v>
      </c>
      <c r="C134" s="6">
        <v>0.33390856523310447</v>
      </c>
      <c r="D134" s="6">
        <v>0.41736537766534154</v>
      </c>
      <c r="E134" s="6">
        <v>9.9900614383809178E-2</v>
      </c>
      <c r="F134" s="6">
        <v>0.14882544271774484</v>
      </c>
      <c r="G134" s="2"/>
      <c r="H134" s="6"/>
    </row>
    <row r="135" spans="1:8">
      <c r="B135" s="2"/>
      <c r="C135" s="2"/>
      <c r="D135" s="2"/>
      <c r="E135" s="2"/>
      <c r="F135" s="2"/>
      <c r="G135" s="2"/>
      <c r="H135" s="6"/>
    </row>
    <row r="136" spans="1:8">
      <c r="A136" t="s">
        <v>68</v>
      </c>
      <c r="B136" s="2">
        <v>92632000</v>
      </c>
      <c r="C136" s="2">
        <v>73441000</v>
      </c>
      <c r="D136" s="2">
        <v>102045000</v>
      </c>
      <c r="E136" s="2">
        <v>39408000</v>
      </c>
      <c r="F136" s="2">
        <v>57187000</v>
      </c>
      <c r="G136" s="2">
        <v>364713000</v>
      </c>
    </row>
    <row r="137" spans="1:8">
      <c r="A137" t="s">
        <v>96</v>
      </c>
      <c r="B137" s="6">
        <v>0.25398601091817402</v>
      </c>
      <c r="C137" s="6">
        <v>0.20136655397531758</v>
      </c>
      <c r="D137" s="6">
        <v>0.27979534592953914</v>
      </c>
      <c r="E137" s="6">
        <v>0.10805208478995813</v>
      </c>
      <c r="F137" s="6">
        <v>0.15680000438701117</v>
      </c>
    </row>
    <row r="139" spans="1:8">
      <c r="A139" t="s">
        <v>227</v>
      </c>
    </row>
    <row r="140" spans="1:8">
      <c r="A140" t="s">
        <v>101</v>
      </c>
    </row>
    <row r="142" spans="1:8">
      <c r="A142" s="3" t="s">
        <v>102</v>
      </c>
    </row>
    <row r="144" spans="1:8">
      <c r="A144" t="s">
        <v>103</v>
      </c>
    </row>
    <row r="145" spans="1:6">
      <c r="A145" t="s">
        <v>104</v>
      </c>
    </row>
    <row r="147" spans="1:6">
      <c r="B147" t="s">
        <v>53</v>
      </c>
      <c r="C147" t="s">
        <v>105</v>
      </c>
      <c r="D147" t="s">
        <v>49</v>
      </c>
      <c r="E147" t="s">
        <v>106</v>
      </c>
      <c r="F147" t="s">
        <v>68</v>
      </c>
    </row>
    <row r="148" spans="1:6">
      <c r="A148" t="s">
        <v>107</v>
      </c>
      <c r="B148" s="2">
        <v>532000</v>
      </c>
      <c r="C148" s="2">
        <v>2190000</v>
      </c>
      <c r="D148" s="2">
        <v>0</v>
      </c>
      <c r="E148" s="2">
        <v>8928000</v>
      </c>
      <c r="F148" s="2">
        <v>11650000</v>
      </c>
    </row>
    <row r="150" spans="1:6">
      <c r="A150" t="s">
        <v>181</v>
      </c>
    </row>
    <row r="151" spans="1:6">
      <c r="A151" t="s">
        <v>182</v>
      </c>
    </row>
    <row r="152" spans="1:6">
      <c r="A152" t="s">
        <v>183</v>
      </c>
    </row>
    <row r="153" spans="1:6">
      <c r="A153" t="s">
        <v>184</v>
      </c>
    </row>
    <row r="154" spans="1:6">
      <c r="A154" t="s">
        <v>185</v>
      </c>
    </row>
    <row r="155" spans="1:6">
      <c r="A155" t="s">
        <v>186</v>
      </c>
    </row>
    <row r="158" spans="1:6">
      <c r="A158" s="3" t="s">
        <v>111</v>
      </c>
    </row>
    <row r="160" spans="1:6">
      <c r="A160" t="s">
        <v>29</v>
      </c>
    </row>
    <row r="161" spans="1:6">
      <c r="A161" t="s">
        <v>30</v>
      </c>
    </row>
    <row r="163" spans="1:6">
      <c r="A163" s="3" t="s">
        <v>112</v>
      </c>
    </row>
    <row r="165" spans="1:6">
      <c r="A165" t="s">
        <v>113</v>
      </c>
    </row>
    <row r="166" spans="1:6">
      <c r="B166" t="s">
        <v>65</v>
      </c>
      <c r="D166" t="s">
        <v>114</v>
      </c>
      <c r="F166" t="s">
        <v>130</v>
      </c>
    </row>
    <row r="167" spans="1:6">
      <c r="A167" t="s">
        <v>91</v>
      </c>
      <c r="B167" s="2">
        <v>93750000</v>
      </c>
      <c r="D167" s="2">
        <v>924000</v>
      </c>
      <c r="F167" s="2">
        <v>94674000</v>
      </c>
    </row>
    <row r="168" spans="1:6">
      <c r="A168" t="s">
        <v>115</v>
      </c>
      <c r="B168" s="2">
        <v>36119000</v>
      </c>
      <c r="D168" s="2">
        <v>36588000</v>
      </c>
      <c r="F168" s="2">
        <v>72707000</v>
      </c>
    </row>
    <row r="169" spans="1:6">
      <c r="A169" t="s">
        <v>116</v>
      </c>
      <c r="B169" s="2">
        <v>54175000</v>
      </c>
      <c r="D169" s="2">
        <v>44808000</v>
      </c>
      <c r="F169" s="2">
        <v>98983000</v>
      </c>
    </row>
    <row r="170" spans="1:6">
      <c r="A170" t="s">
        <v>117</v>
      </c>
      <c r="B170" s="2">
        <v>29274000</v>
      </c>
      <c r="D170" s="2">
        <v>11889000</v>
      </c>
      <c r="F170" s="2">
        <v>41163000</v>
      </c>
    </row>
    <row r="171" spans="1:6">
      <c r="A171" t="s">
        <v>118</v>
      </c>
      <c r="B171" s="2">
        <v>24429000</v>
      </c>
      <c r="D171" s="2">
        <v>9883000</v>
      </c>
      <c r="F171" s="2">
        <v>34312000</v>
      </c>
    </row>
    <row r="172" spans="1:6">
      <c r="F172" s="2"/>
    </row>
    <row r="173" spans="1:6">
      <c r="A173" t="s">
        <v>119</v>
      </c>
      <c r="B173" s="2">
        <v>11650000</v>
      </c>
      <c r="D173" s="8">
        <v>0</v>
      </c>
      <c r="F173" s="2">
        <v>11650000</v>
      </c>
    </row>
    <row r="174" spans="1:6">
      <c r="F174" s="2"/>
    </row>
    <row r="175" spans="1:6">
      <c r="A175" t="s">
        <v>120</v>
      </c>
      <c r="B175" s="2">
        <v>249397000</v>
      </c>
      <c r="D175" s="2">
        <v>104092000</v>
      </c>
      <c r="F175" s="2">
        <v>353489000</v>
      </c>
    </row>
    <row r="177" spans="1:6">
      <c r="A177" t="s">
        <v>121</v>
      </c>
    </row>
    <row r="178" spans="1:6">
      <c r="A178" t="s">
        <v>122</v>
      </c>
    </row>
    <row r="180" spans="1:6">
      <c r="A180" s="3" t="s">
        <v>123</v>
      </c>
    </row>
    <row r="181" spans="1:6">
      <c r="A181" s="3"/>
      <c r="B181" t="s">
        <v>65</v>
      </c>
      <c r="D181" t="s">
        <v>114</v>
      </c>
      <c r="F181" t="s">
        <v>130</v>
      </c>
    </row>
    <row r="182" spans="1:6">
      <c r="A182" t="s">
        <v>124</v>
      </c>
      <c r="B182" s="2">
        <v>74669000</v>
      </c>
      <c r="D182" s="2">
        <v>20782000</v>
      </c>
      <c r="F182" s="2">
        <v>95451000</v>
      </c>
    </row>
    <row r="183" spans="1:6">
      <c r="A183" t="s">
        <v>125</v>
      </c>
      <c r="B183" s="2">
        <v>2330000</v>
      </c>
      <c r="D183" s="2">
        <v>0</v>
      </c>
      <c r="F183" s="2">
        <v>2330000</v>
      </c>
    </row>
    <row r="184" spans="1:6">
      <c r="A184" t="s">
        <v>126</v>
      </c>
      <c r="B184" s="2">
        <v>32749000</v>
      </c>
      <c r="D184" s="2">
        <v>2749000</v>
      </c>
      <c r="F184" s="2">
        <v>35498000</v>
      </c>
    </row>
    <row r="186" spans="1:6">
      <c r="A186" t="s">
        <v>127</v>
      </c>
    </row>
    <row r="187" spans="1:6">
      <c r="A187" t="s">
        <v>128</v>
      </c>
    </row>
    <row r="189" spans="1:6">
      <c r="A189" s="3" t="s">
        <v>129</v>
      </c>
    </row>
    <row r="190" spans="1:6">
      <c r="B190" t="s">
        <v>65</v>
      </c>
      <c r="D190" t="s">
        <v>114</v>
      </c>
      <c r="F190" t="s">
        <v>130</v>
      </c>
    </row>
    <row r="191" spans="1:6">
      <c r="A191" t="s">
        <v>131</v>
      </c>
      <c r="B191" s="2">
        <v>249397000</v>
      </c>
      <c r="D191" s="2">
        <v>104092000</v>
      </c>
      <c r="F191" s="2">
        <v>353489000</v>
      </c>
    </row>
    <row r="192" spans="1:6">
      <c r="A192" t="s">
        <v>132</v>
      </c>
      <c r="B192" s="2">
        <v>109748000</v>
      </c>
      <c r="D192" s="2">
        <v>23531000</v>
      </c>
      <c r="F192" s="2">
        <v>133279000</v>
      </c>
    </row>
    <row r="193" spans="1:7">
      <c r="A193" t="s">
        <v>68</v>
      </c>
      <c r="B193" s="2">
        <v>359145000</v>
      </c>
      <c r="D193" s="2">
        <v>127623000</v>
      </c>
      <c r="F193" s="2">
        <v>486768000</v>
      </c>
    </row>
    <row r="195" spans="1:7">
      <c r="A195" s="3" t="s">
        <v>133</v>
      </c>
    </row>
    <row r="197" spans="1:7">
      <c r="A197" s="3" t="s">
        <v>134</v>
      </c>
    </row>
    <row r="198" spans="1:7">
      <c r="A198" s="3"/>
      <c r="B198" t="s">
        <v>135</v>
      </c>
      <c r="D198" t="s">
        <v>136</v>
      </c>
      <c r="F198" t="s">
        <v>68</v>
      </c>
    </row>
    <row r="199" spans="1:7">
      <c r="B199" t="s">
        <v>137</v>
      </c>
    </row>
    <row r="200" spans="1:7">
      <c r="A200" t="s">
        <v>91</v>
      </c>
      <c r="B200" s="1">
        <v>1738.6284724768968</v>
      </c>
      <c r="C200" s="6">
        <v>0.43727655257977338</v>
      </c>
      <c r="D200" s="1">
        <v>17.133774661220727</v>
      </c>
      <c r="E200" s="6">
        <v>1.1726720021214786E-2</v>
      </c>
      <c r="F200" s="1">
        <v>1755.7622471381176</v>
      </c>
      <c r="G200" s="6">
        <v>0.32292095257086695</v>
      </c>
    </row>
    <row r="201" spans="1:7">
      <c r="A201" t="s">
        <v>138</v>
      </c>
      <c r="B201" s="1">
        <v>372.16482094527754</v>
      </c>
      <c r="C201" s="6">
        <v>9.3601912352543795E-2</v>
      </c>
      <c r="D201" s="1">
        <v>376.99227067833993</v>
      </c>
      <c r="E201" s="6">
        <v>0.25802153324759197</v>
      </c>
      <c r="F201" s="1">
        <v>749.15709162361748</v>
      </c>
      <c r="G201" s="6">
        <v>0.13778546727875293</v>
      </c>
    </row>
    <row r="202" spans="1:7">
      <c r="A202" t="s">
        <v>116</v>
      </c>
      <c r="B202" s="1">
        <v>914.13615308852525</v>
      </c>
      <c r="C202" s="6">
        <v>0.22991128463553789</v>
      </c>
      <c r="D202" s="1">
        <v>756.08466796756898</v>
      </c>
      <c r="E202" s="6">
        <v>0.51748043784282627</v>
      </c>
      <c r="F202" s="1">
        <v>1670.2208210560943</v>
      </c>
      <c r="G202" s="6">
        <v>0.30718811696644338</v>
      </c>
    </row>
    <row r="203" spans="1:7">
      <c r="A203" t="s">
        <v>94</v>
      </c>
      <c r="B203" s="1">
        <v>579.67928978385532</v>
      </c>
      <c r="C203" s="6">
        <v>0.14579317286657631</v>
      </c>
      <c r="D203" s="1">
        <v>235.41554905746094</v>
      </c>
      <c r="E203" s="6">
        <v>0.16112341191726115</v>
      </c>
      <c r="F203" s="1">
        <v>815.09483884131623</v>
      </c>
      <c r="G203" s="6">
        <v>0.14991278131379568</v>
      </c>
    </row>
    <row r="204" spans="1:7">
      <c r="A204" t="s">
        <v>118</v>
      </c>
      <c r="B204" s="1">
        <v>186.51859457303419</v>
      </c>
      <c r="C204" s="6">
        <v>4.6910659360552151E-2</v>
      </c>
      <c r="D204" s="1">
        <v>75.462143449144804</v>
      </c>
      <c r="E204" s="6">
        <v>5.1647896971105639E-2</v>
      </c>
      <c r="F204" s="1">
        <v>261.98073802217903</v>
      </c>
      <c r="G204" s="6">
        <v>4.8183670434443382E-2</v>
      </c>
    </row>
    <row r="205" spans="1:7">
      <c r="A205" t="s">
        <v>139</v>
      </c>
      <c r="B205" s="1">
        <v>184.91131611592311</v>
      </c>
      <c r="C205" s="6">
        <v>4.6506418205016484E-2</v>
      </c>
      <c r="D205">
        <v>0</v>
      </c>
      <c r="E205" s="6">
        <v>0</v>
      </c>
      <c r="F205" s="1">
        <v>184.91131611592311</v>
      </c>
      <c r="G205" s="6">
        <v>3.4009011435697734E-2</v>
      </c>
    </row>
    <row r="206" spans="1:7">
      <c r="A206" t="s">
        <v>140</v>
      </c>
      <c r="B206" s="1">
        <v>3976.0386469835121</v>
      </c>
      <c r="D206" s="1">
        <v>1461.0884058137356</v>
      </c>
      <c r="F206" s="1">
        <v>5437.1270527972474</v>
      </c>
    </row>
    <row r="207" spans="1:7">
      <c r="B207" s="1"/>
    </row>
    <row r="208" spans="1:7">
      <c r="B208" s="1" t="s">
        <v>135</v>
      </c>
      <c r="D208" t="s">
        <v>114</v>
      </c>
      <c r="F208" t="s">
        <v>68</v>
      </c>
    </row>
    <row r="209" spans="1:7">
      <c r="B209" t="s">
        <v>141</v>
      </c>
    </row>
    <row r="210" spans="1:7">
      <c r="A210" t="s">
        <v>91</v>
      </c>
      <c r="B210" s="1">
        <v>2573.1701392658074</v>
      </c>
      <c r="C210" s="6">
        <v>0.44412788128934222</v>
      </c>
      <c r="D210" s="1">
        <v>25.357986498606675</v>
      </c>
      <c r="E210" s="6">
        <v>1.172184082239981E-2</v>
      </c>
      <c r="F210" s="1">
        <v>2598.5281257644142</v>
      </c>
      <c r="G210" s="6">
        <v>0.32656844492027709</v>
      </c>
    </row>
    <row r="211" spans="1:7">
      <c r="A211" t="s">
        <v>138</v>
      </c>
      <c r="B211" s="1">
        <v>558.24723141791628</v>
      </c>
      <c r="C211" s="6">
        <v>9.6353193417681296E-2</v>
      </c>
      <c r="D211" s="1">
        <v>565.48840601750987</v>
      </c>
      <c r="E211" s="6">
        <v>0.26139950356918362</v>
      </c>
      <c r="F211" s="1">
        <v>1123.7356374354263</v>
      </c>
      <c r="G211" s="6">
        <v>0.14122479413642261</v>
      </c>
    </row>
    <row r="212" spans="1:7">
      <c r="A212" t="s">
        <v>116</v>
      </c>
      <c r="B212" s="1">
        <v>1371.2042296327879</v>
      </c>
      <c r="C212" s="6">
        <v>0.23666916541148558</v>
      </c>
      <c r="D212" s="1">
        <v>1134.1270019513536</v>
      </c>
      <c r="E212" s="6">
        <v>0.52425519628657202</v>
      </c>
      <c r="F212" s="1">
        <v>2505.3312315841413</v>
      </c>
      <c r="G212" s="6">
        <v>0.31485598181391827</v>
      </c>
    </row>
    <row r="213" spans="1:7">
      <c r="A213" t="s">
        <v>94</v>
      </c>
      <c r="B213" s="1">
        <v>817.34779859523599</v>
      </c>
      <c r="C213" s="6">
        <v>0.14107382194718981</v>
      </c>
      <c r="D213" s="1">
        <v>331.93592417101991</v>
      </c>
      <c r="E213" s="6">
        <v>0.15343884131268307</v>
      </c>
      <c r="F213" s="1">
        <v>1149.2837227662558</v>
      </c>
      <c r="G213" s="6">
        <v>0.14443553425289726</v>
      </c>
    </row>
    <row r="214" spans="1:7">
      <c r="A214" t="s">
        <v>118</v>
      </c>
      <c r="B214" s="1">
        <v>262.99121834797819</v>
      </c>
      <c r="C214" s="6">
        <v>4.5392152979016352E-2</v>
      </c>
      <c r="D214" s="1">
        <v>106.40162226329417</v>
      </c>
      <c r="E214" s="6">
        <v>4.9184618009161588E-2</v>
      </c>
      <c r="F214" s="1">
        <v>369.39284061127239</v>
      </c>
      <c r="G214" s="6">
        <v>4.6423221025410459E-2</v>
      </c>
    </row>
    <row r="215" spans="1:7">
      <c r="A215" t="s">
        <v>139</v>
      </c>
      <c r="B215" s="1">
        <v>210.79890037215233</v>
      </c>
      <c r="C215" s="6">
        <v>3.6383784955284708E-2</v>
      </c>
      <c r="D215">
        <v>0</v>
      </c>
      <c r="E215" s="6">
        <v>0</v>
      </c>
      <c r="F215" s="1">
        <v>210.79890037215233</v>
      </c>
      <c r="G215" s="6">
        <v>2.6492023851074277E-2</v>
      </c>
    </row>
    <row r="216" spans="1:7">
      <c r="A216" t="s">
        <v>140</v>
      </c>
      <c r="B216" s="1">
        <v>5793.7595176318782</v>
      </c>
      <c r="D216" s="1">
        <v>2163.3109409017839</v>
      </c>
      <c r="F216" s="1">
        <v>7957.0704585336625</v>
      </c>
    </row>
    <row r="218" spans="1:7">
      <c r="A218" s="3" t="s">
        <v>142</v>
      </c>
    </row>
    <row r="219" spans="1:7">
      <c r="A219" s="3"/>
      <c r="B219" t="s">
        <v>65</v>
      </c>
      <c r="D219" t="s">
        <v>114</v>
      </c>
      <c r="F219" t="s">
        <v>68</v>
      </c>
    </row>
    <row r="220" spans="1:7">
      <c r="B220" t="s">
        <v>137</v>
      </c>
    </row>
    <row r="221" spans="1:7">
      <c r="A221" t="s">
        <v>143</v>
      </c>
      <c r="B221" s="1">
        <v>1222.1992661645259</v>
      </c>
      <c r="D221" s="1">
        <v>329.88025619703524</v>
      </c>
      <c r="F221" s="1">
        <v>1552.079522361561</v>
      </c>
    </row>
    <row r="222" spans="1:7">
      <c r="A222" t="s">
        <v>144</v>
      </c>
      <c r="B222" s="1">
        <v>519.82379131480377</v>
      </c>
      <c r="D222" s="1">
        <v>43.628187846032944</v>
      </c>
      <c r="F222" s="1">
        <v>563.45197916083669</v>
      </c>
    </row>
    <row r="223" spans="1:7">
      <c r="B223" s="1"/>
      <c r="D223" s="1"/>
    </row>
    <row r="224" spans="1:7">
      <c r="B224" t="s">
        <v>145</v>
      </c>
      <c r="D224" s="1"/>
    </row>
    <row r="225" spans="1:7">
      <c r="A225" t="s">
        <v>143</v>
      </c>
      <c r="B225" s="1">
        <v>1393.3071634275593</v>
      </c>
      <c r="D225" s="1">
        <v>376.06349206462016</v>
      </c>
      <c r="F225" s="1">
        <v>1769.3706554921796</v>
      </c>
    </row>
    <row r="226" spans="1:7">
      <c r="A226" t="s">
        <v>144</v>
      </c>
      <c r="B226" s="1">
        <v>592.59912209887625</v>
      </c>
      <c r="D226" s="1">
        <v>49.736134144477553</v>
      </c>
      <c r="F226" s="1">
        <v>642.3352562433538</v>
      </c>
    </row>
    <row r="228" spans="1:7">
      <c r="A228" s="3" t="s">
        <v>146</v>
      </c>
    </row>
    <row r="229" spans="1:7">
      <c r="A229" s="3"/>
      <c r="B229" t="s">
        <v>65</v>
      </c>
      <c r="D229" t="s">
        <v>114</v>
      </c>
      <c r="F229" t="s">
        <v>68</v>
      </c>
    </row>
    <row r="230" spans="1:7">
      <c r="B230" t="s">
        <v>137</v>
      </c>
    </row>
    <row r="231" spans="1:7">
      <c r="A231" t="s">
        <v>131</v>
      </c>
      <c r="B231" s="1">
        <v>3976.0386469835121</v>
      </c>
      <c r="C231" s="6">
        <v>0.69534727893549786</v>
      </c>
      <c r="D231" s="1">
        <v>1461.0884058137356</v>
      </c>
      <c r="E231" s="6">
        <v>0.79640843487100621</v>
      </c>
      <c r="F231" s="1">
        <v>5437.1270527972474</v>
      </c>
      <c r="G231" s="6">
        <v>0.71989578420535816</v>
      </c>
    </row>
    <row r="232" spans="1:7">
      <c r="A232" t="s">
        <v>147</v>
      </c>
      <c r="B232" s="1">
        <v>1222.1992661645259</v>
      </c>
      <c r="C232" s="6">
        <v>0.2137436301554112</v>
      </c>
      <c r="D232" s="1">
        <v>329.88025619703524</v>
      </c>
      <c r="E232" s="6">
        <v>0.17981076127040305</v>
      </c>
      <c r="F232" s="1">
        <v>1552.079522361561</v>
      </c>
      <c r="G232" s="6">
        <v>0.20550108431339972</v>
      </c>
    </row>
    <row r="233" spans="1:7">
      <c r="A233" t="s">
        <v>148</v>
      </c>
      <c r="B233" s="1">
        <v>519.82379131480377</v>
      </c>
      <c r="C233" s="6">
        <v>9.0909090909090912E-2</v>
      </c>
      <c r="D233" s="1">
        <v>43.628187846032944</v>
      </c>
      <c r="E233" s="6">
        <v>2.3780803858590657E-2</v>
      </c>
      <c r="F233" s="1">
        <v>563.45197916083669</v>
      </c>
      <c r="G233" s="6">
        <v>7.4603131481242146E-2</v>
      </c>
    </row>
    <row r="234" spans="1:7">
      <c r="A234" t="s">
        <v>68</v>
      </c>
      <c r="B234" s="1">
        <v>5718.0617044628416</v>
      </c>
      <c r="D234" s="1">
        <v>1834.5968498568038</v>
      </c>
      <c r="F234" s="1">
        <v>7552.6585543196452</v>
      </c>
    </row>
    <row r="235" spans="1:7">
      <c r="B235" s="1"/>
      <c r="D235" s="1"/>
    </row>
    <row r="236" spans="1:7">
      <c r="B236" t="s">
        <v>145</v>
      </c>
      <c r="D236" s="1"/>
    </row>
    <row r="237" spans="1:7">
      <c r="A237" t="s">
        <v>131</v>
      </c>
      <c r="B237" s="1">
        <v>5793.7595176318782</v>
      </c>
      <c r="C237" s="6">
        <v>0.74473115738207973</v>
      </c>
      <c r="D237" s="1">
        <v>2163.3109409017839</v>
      </c>
      <c r="E237" s="6">
        <v>0.83554212337704992</v>
      </c>
      <c r="F237" s="1">
        <v>7957.0704585336625</v>
      </c>
      <c r="G237" s="6">
        <v>0.76740689300130793</v>
      </c>
    </row>
    <row r="238" spans="1:7">
      <c r="A238" t="s">
        <v>147</v>
      </c>
      <c r="B238" s="1">
        <v>1393.3071634275593</v>
      </c>
      <c r="C238" s="6">
        <v>0.17909601757724836</v>
      </c>
      <c r="D238" s="1">
        <v>376.06349206462016</v>
      </c>
      <c r="E238" s="6">
        <v>0.14524813920336327</v>
      </c>
      <c r="F238" s="1">
        <v>1769.3706554921796</v>
      </c>
      <c r="G238" s="6">
        <v>0.17064411385759715</v>
      </c>
    </row>
    <row r="239" spans="1:7">
      <c r="A239" t="s">
        <v>148</v>
      </c>
      <c r="B239" s="1">
        <v>592.59912209887625</v>
      </c>
      <c r="C239" s="6">
        <v>7.6172825040671868E-2</v>
      </c>
      <c r="D239" s="1">
        <v>49.736134144477553</v>
      </c>
      <c r="E239" s="6">
        <v>1.9209737419586818E-2</v>
      </c>
      <c r="F239" s="1">
        <v>642.3352562433538</v>
      </c>
      <c r="G239" s="6">
        <v>6.1948993141094949E-2</v>
      </c>
    </row>
    <row r="240" spans="1:7">
      <c r="A240" t="s">
        <v>68</v>
      </c>
      <c r="B240" s="1">
        <v>7779.6658031583138</v>
      </c>
      <c r="D240" s="1">
        <v>2589.1105671108817</v>
      </c>
      <c r="F240" s="1">
        <v>10368.776370269195</v>
      </c>
    </row>
    <row r="242" spans="1:6">
      <c r="A242" t="s">
        <v>149</v>
      </c>
    </row>
    <row r="243" spans="1:6">
      <c r="A243" t="s">
        <v>150</v>
      </c>
    </row>
    <row r="245" spans="1:6">
      <c r="A245" s="3" t="s">
        <v>151</v>
      </c>
    </row>
    <row r="246" spans="1:6">
      <c r="A246" s="3"/>
      <c r="B246" t="s">
        <v>65</v>
      </c>
      <c r="D246" t="s">
        <v>114</v>
      </c>
      <c r="F246" t="s">
        <v>68</v>
      </c>
    </row>
    <row r="247" spans="1:6">
      <c r="A247" t="s">
        <v>152</v>
      </c>
      <c r="B247" s="1">
        <v>57200</v>
      </c>
      <c r="D247" s="1">
        <v>57200</v>
      </c>
      <c r="F247" s="1">
        <v>57200</v>
      </c>
    </row>
    <row r="248" spans="1:6">
      <c r="A248" t="s">
        <v>153</v>
      </c>
      <c r="B248" s="1">
        <v>7779.6658031583138</v>
      </c>
      <c r="D248" s="1">
        <v>2589.1105671108817</v>
      </c>
      <c r="F248" s="1">
        <v>10368.776370269195</v>
      </c>
    </row>
    <row r="249" spans="1:6">
      <c r="A249" t="s">
        <v>154</v>
      </c>
      <c r="B249" s="6">
        <v>0.13600814341185863</v>
      </c>
      <c r="D249" s="6">
        <v>4.5264170753686744E-2</v>
      </c>
      <c r="F249" s="6">
        <v>0.18127231416554537</v>
      </c>
    </row>
    <row r="251" spans="1:6">
      <c r="A251" t="s">
        <v>155</v>
      </c>
    </row>
    <row r="252" spans="1:6">
      <c r="A252" t="s">
        <v>203</v>
      </c>
    </row>
    <row r="254" spans="1:6">
      <c r="A254" s="3" t="s">
        <v>158</v>
      </c>
    </row>
    <row r="256" spans="1:6">
      <c r="A256" t="s">
        <v>159</v>
      </c>
    </row>
    <row r="257" spans="1:9">
      <c r="A257" t="s">
        <v>160</v>
      </c>
    </row>
    <row r="259" spans="1:9">
      <c r="B259" t="s">
        <v>161</v>
      </c>
    </row>
    <row r="260" spans="1:9">
      <c r="B260" t="s">
        <v>65</v>
      </c>
      <c r="D260" t="s">
        <v>114</v>
      </c>
      <c r="F260" t="s">
        <v>68</v>
      </c>
    </row>
    <row r="261" spans="1:9">
      <c r="A261" t="s">
        <v>162</v>
      </c>
      <c r="B261" s="2">
        <v>63520000</v>
      </c>
      <c r="D261" s="2">
        <v>23662000</v>
      </c>
      <c r="F261" s="2">
        <v>87182000</v>
      </c>
    </row>
    <row r="262" spans="1:9">
      <c r="A262" t="s">
        <v>163</v>
      </c>
      <c r="B262" s="8">
        <v>22318000</v>
      </c>
      <c r="D262" s="2">
        <v>6024000</v>
      </c>
      <c r="F262" s="2">
        <v>28342000</v>
      </c>
    </row>
    <row r="263" spans="1:9">
      <c r="A263" t="s">
        <v>164</v>
      </c>
      <c r="B263" s="2">
        <v>9492000</v>
      </c>
      <c r="D263" s="2">
        <v>797000</v>
      </c>
      <c r="F263" s="2">
        <v>10289000</v>
      </c>
    </row>
    <row r="264" spans="1:9">
      <c r="A264" t="s">
        <v>68</v>
      </c>
      <c r="B264" s="2">
        <v>95330000</v>
      </c>
      <c r="D264" s="2">
        <v>30483000</v>
      </c>
      <c r="F264" s="2">
        <v>125813000</v>
      </c>
    </row>
    <row r="267" spans="1:9">
      <c r="A267" s="3" t="s">
        <v>165</v>
      </c>
    </row>
    <row r="268" spans="1:9">
      <c r="A268" s="3"/>
      <c r="B268" t="s">
        <v>65</v>
      </c>
      <c r="E268" t="s">
        <v>114</v>
      </c>
      <c r="H268" t="s">
        <v>68</v>
      </c>
    </row>
    <row r="269" spans="1:9">
      <c r="B269" t="s">
        <v>166</v>
      </c>
      <c r="C269" t="s">
        <v>165</v>
      </c>
      <c r="E269" t="s">
        <v>166</v>
      </c>
      <c r="F269" t="s">
        <v>165</v>
      </c>
      <c r="H269" t="s">
        <v>166</v>
      </c>
      <c r="I269" t="s">
        <v>165</v>
      </c>
    </row>
    <row r="270" spans="1:9">
      <c r="A270" t="s">
        <v>131</v>
      </c>
    </row>
    <row r="271" spans="1:9">
      <c r="A271" t="s">
        <v>91</v>
      </c>
      <c r="B271" s="2">
        <v>93750000</v>
      </c>
      <c r="C271" s="2">
        <v>50625000</v>
      </c>
      <c r="E271" s="2">
        <v>924000</v>
      </c>
      <c r="F271" s="2">
        <v>499000</v>
      </c>
      <c r="H271" s="2">
        <v>94674000</v>
      </c>
      <c r="I271" s="2">
        <v>51124000</v>
      </c>
    </row>
    <row r="272" spans="1:9">
      <c r="A272" t="s">
        <v>115</v>
      </c>
      <c r="B272" s="2">
        <v>36119000</v>
      </c>
      <c r="C272" s="2">
        <v>23116000</v>
      </c>
      <c r="E272" s="2">
        <v>36588000</v>
      </c>
      <c r="F272" s="2">
        <v>23416000</v>
      </c>
      <c r="H272" s="2">
        <v>72707000</v>
      </c>
      <c r="I272" s="2">
        <v>46532000</v>
      </c>
    </row>
    <row r="273" spans="1:10">
      <c r="A273" t="s">
        <v>116</v>
      </c>
      <c r="B273" s="2">
        <v>54175000</v>
      </c>
      <c r="C273" s="2">
        <v>29255000</v>
      </c>
      <c r="E273" s="2">
        <v>44808000</v>
      </c>
      <c r="F273" s="2">
        <v>24196000</v>
      </c>
      <c r="H273" s="2">
        <v>98983000</v>
      </c>
      <c r="I273" s="2">
        <v>53451000</v>
      </c>
    </row>
    <row r="274" spans="1:10">
      <c r="A274" t="s">
        <v>167</v>
      </c>
      <c r="B274" s="2">
        <v>29274000</v>
      </c>
      <c r="C274" s="2">
        <v>15808000</v>
      </c>
      <c r="E274" s="2">
        <v>11889000</v>
      </c>
      <c r="F274" s="2">
        <v>6420000</v>
      </c>
      <c r="H274" s="2">
        <v>41163000</v>
      </c>
      <c r="I274" s="2">
        <v>22228000</v>
      </c>
    </row>
    <row r="275" spans="1:10">
      <c r="A275" t="s">
        <v>118</v>
      </c>
      <c r="B275" s="2">
        <v>24429000</v>
      </c>
      <c r="C275" s="2">
        <v>10749000</v>
      </c>
      <c r="E275" s="2">
        <v>9883000</v>
      </c>
      <c r="F275" s="2">
        <v>4349000</v>
      </c>
      <c r="H275" s="2">
        <v>34312000</v>
      </c>
      <c r="I275" s="2">
        <v>15098000</v>
      </c>
    </row>
    <row r="276" spans="1:10">
      <c r="A276" t="s">
        <v>168</v>
      </c>
      <c r="B276" s="2">
        <v>2330000</v>
      </c>
      <c r="C276" s="2">
        <v>1328000</v>
      </c>
      <c r="E276" s="8">
        <v>0</v>
      </c>
      <c r="F276" s="2">
        <v>0</v>
      </c>
      <c r="H276" s="2">
        <v>2330000</v>
      </c>
      <c r="I276" s="2">
        <v>1328000</v>
      </c>
    </row>
    <row r="277" spans="1:10">
      <c r="A277" t="s">
        <v>169</v>
      </c>
      <c r="B277" s="2">
        <v>109748000</v>
      </c>
      <c r="C277" s="2">
        <v>62556000</v>
      </c>
      <c r="E277" s="2">
        <v>23531000</v>
      </c>
      <c r="F277" s="2">
        <v>13413000</v>
      </c>
      <c r="H277" s="2">
        <v>133279000</v>
      </c>
      <c r="I277" s="2">
        <v>75969000</v>
      </c>
    </row>
    <row r="278" spans="1:10">
      <c r="A278" t="s">
        <v>68</v>
      </c>
      <c r="B278" s="2">
        <v>349825000</v>
      </c>
      <c r="C278" s="2">
        <v>193437000</v>
      </c>
      <c r="D278" s="6">
        <v>0.55295361966697631</v>
      </c>
      <c r="E278" s="2">
        <v>127623000</v>
      </c>
      <c r="F278" s="2">
        <v>72293000</v>
      </c>
      <c r="G278" s="6">
        <v>0.56645745672801928</v>
      </c>
      <c r="H278" s="2">
        <v>477448000</v>
      </c>
      <c r="I278" s="2">
        <v>265730000</v>
      </c>
      <c r="J278" s="6">
        <v>0.55656322782795198</v>
      </c>
    </row>
    <row r="280" spans="1:10">
      <c r="A280" t="s">
        <v>170</v>
      </c>
    </row>
    <row r="283" spans="1:10">
      <c r="A283" s="3"/>
    </row>
    <row r="284" spans="1:10">
      <c r="A284" t="s">
        <v>171</v>
      </c>
    </row>
    <row r="286" spans="1:10">
      <c r="A286" t="s">
        <v>172</v>
      </c>
    </row>
    <row r="287" spans="1:10">
      <c r="A287" t="s">
        <v>173</v>
      </c>
    </row>
    <row r="288" spans="1:10">
      <c r="A288" t="s">
        <v>174</v>
      </c>
    </row>
    <row r="289" spans="1:1">
      <c r="A289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5"/>
  <sheetViews>
    <sheetView zoomScale="80" zoomScaleNormal="80" workbookViewId="0">
      <selection sqref="A1:IV65536"/>
    </sheetView>
  </sheetViews>
  <sheetFormatPr defaultRowHeight="12.75"/>
  <cols>
    <col min="1" max="1" width="28.5703125" bestFit="1" customWidth="1"/>
    <col min="2" max="2" width="16.7109375" customWidth="1"/>
    <col min="3" max="3" width="16" customWidth="1"/>
    <col min="4" max="4" width="14.85546875" customWidth="1"/>
    <col min="5" max="5" width="16.85546875" customWidth="1"/>
    <col min="6" max="6" width="17.5703125" customWidth="1"/>
    <col min="7" max="7" width="16.42578125" customWidth="1"/>
    <col min="8" max="9" width="17.28515625" customWidth="1"/>
  </cols>
  <sheetData>
    <row r="1" spans="1:3">
      <c r="A1" s="3" t="s">
        <v>36</v>
      </c>
    </row>
    <row r="2" spans="1:3">
      <c r="A2" s="5" t="s">
        <v>37</v>
      </c>
    </row>
    <row r="4" spans="1:3">
      <c r="A4" s="3" t="s">
        <v>38</v>
      </c>
    </row>
    <row r="6" spans="1:3">
      <c r="A6" t="s">
        <v>39</v>
      </c>
      <c r="B6" s="1">
        <v>9418</v>
      </c>
      <c r="C6" t="s">
        <v>40</v>
      </c>
    </row>
    <row r="7" spans="1:3">
      <c r="A7" t="s">
        <v>41</v>
      </c>
      <c r="B7" s="1">
        <v>4123</v>
      </c>
      <c r="C7" t="s">
        <v>40</v>
      </c>
    </row>
    <row r="8" spans="1:3">
      <c r="A8" t="s">
        <v>42</v>
      </c>
      <c r="B8" s="1">
        <v>22</v>
      </c>
      <c r="C8" t="s">
        <v>40</v>
      </c>
    </row>
    <row r="9" spans="1:3">
      <c r="A9" t="s">
        <v>43</v>
      </c>
      <c r="B9" s="1">
        <v>458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1127</v>
      </c>
      <c r="C11" t="s">
        <v>46</v>
      </c>
    </row>
    <row r="12" spans="1:3">
      <c r="A12" t="s">
        <v>47</v>
      </c>
      <c r="B12" s="1">
        <v>1286</v>
      </c>
      <c r="C12" t="s">
        <v>48</v>
      </c>
    </row>
    <row r="13" spans="1:3">
      <c r="A13" t="s">
        <v>49</v>
      </c>
      <c r="B13" s="1">
        <v>404</v>
      </c>
      <c r="C13" t="s">
        <v>48</v>
      </c>
    </row>
    <row r="14" spans="1:3">
      <c r="A14" t="s">
        <v>50</v>
      </c>
      <c r="B14" s="1">
        <v>1336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136200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s="7" t="s">
        <v>61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29" spans="1:3">
      <c r="A29" s="3"/>
    </row>
    <row r="30" spans="1:3">
      <c r="A30" s="3"/>
    </row>
    <row r="31" spans="1:3">
      <c r="A31" s="3" t="s">
        <v>65</v>
      </c>
    </row>
    <row r="32" spans="1:3">
      <c r="A32" s="3"/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509000</v>
      </c>
      <c r="C35" s="6">
        <v>0.58640552995391704</v>
      </c>
      <c r="D35" s="1">
        <v>8200</v>
      </c>
      <c r="E35" s="6">
        <v>0.55782312925170063</v>
      </c>
      <c r="F35" s="1">
        <v>517200</v>
      </c>
      <c r="G35" s="6">
        <v>0.58592953438314266</v>
      </c>
    </row>
    <row r="36" spans="1:7">
      <c r="A36" t="s">
        <v>45</v>
      </c>
      <c r="B36" s="1">
        <v>94000</v>
      </c>
      <c r="C36" s="6">
        <v>0.10829493087557604</v>
      </c>
      <c r="D36" s="1">
        <v>600</v>
      </c>
      <c r="E36" s="6">
        <v>4.0816326530612242E-2</v>
      </c>
      <c r="F36" s="1">
        <v>94600</v>
      </c>
      <c r="G36" s="6">
        <v>0.10717117933612778</v>
      </c>
    </row>
    <row r="37" spans="1:7">
      <c r="A37" t="s">
        <v>70</v>
      </c>
      <c r="B37" s="1">
        <v>30000</v>
      </c>
      <c r="C37" s="6">
        <v>3.4562211981566823E-2</v>
      </c>
      <c r="D37" s="1">
        <v>200</v>
      </c>
      <c r="E37" s="6">
        <v>1.3605442176870748E-2</v>
      </c>
      <c r="F37" s="1">
        <v>30200</v>
      </c>
      <c r="G37" s="6">
        <v>3.4213209470941433E-2</v>
      </c>
    </row>
    <row r="38" spans="1:7">
      <c r="A38" t="s">
        <v>71</v>
      </c>
      <c r="B38" s="1">
        <v>129000</v>
      </c>
      <c r="C38" s="6">
        <v>0.14861751152073732</v>
      </c>
      <c r="D38" s="1">
        <v>100</v>
      </c>
      <c r="E38" s="6">
        <v>6.8027210884353739E-3</v>
      </c>
      <c r="F38" s="1">
        <v>129100</v>
      </c>
      <c r="G38" s="6">
        <v>0.14625580604962049</v>
      </c>
    </row>
    <row r="39" spans="1:7">
      <c r="A39" t="s">
        <v>72</v>
      </c>
      <c r="B39" s="1">
        <v>1000</v>
      </c>
      <c r="C39" s="6">
        <v>1.152073732718894E-3</v>
      </c>
      <c r="D39" s="1">
        <v>0</v>
      </c>
      <c r="E39" s="6">
        <v>0</v>
      </c>
      <c r="F39" s="1">
        <v>1000</v>
      </c>
      <c r="G39" s="6">
        <v>1.1328877308258753E-3</v>
      </c>
    </row>
    <row r="40" spans="1:7">
      <c r="A40" t="s">
        <v>73</v>
      </c>
      <c r="B40" s="1">
        <v>0</v>
      </c>
      <c r="C40" s="6">
        <v>0</v>
      </c>
      <c r="D40" s="1">
        <v>300</v>
      </c>
      <c r="E40" s="6">
        <v>2.0408163265306121E-2</v>
      </c>
      <c r="F40" s="1">
        <v>300</v>
      </c>
      <c r="G40" s="6">
        <v>3.3986631924776253E-4</v>
      </c>
    </row>
    <row r="41" spans="1:7">
      <c r="A41" t="s">
        <v>53</v>
      </c>
      <c r="B41" s="1">
        <v>9000</v>
      </c>
      <c r="C41" s="6">
        <v>1.0368663594470046E-2</v>
      </c>
      <c r="D41" s="1">
        <v>0</v>
      </c>
      <c r="E41" s="6">
        <v>0</v>
      </c>
      <c r="F41" s="1">
        <v>9000</v>
      </c>
      <c r="G41" s="6">
        <v>1.0195989577432877E-2</v>
      </c>
    </row>
    <row r="42" spans="1:7">
      <c r="A42" t="s">
        <v>74</v>
      </c>
      <c r="B42" s="1">
        <v>9000</v>
      </c>
      <c r="C42" s="6">
        <v>1.0368663594470046E-2</v>
      </c>
      <c r="D42" s="1">
        <v>0</v>
      </c>
      <c r="E42" s="6">
        <v>0</v>
      </c>
      <c r="F42" s="1">
        <v>9000</v>
      </c>
      <c r="G42" s="6">
        <v>1.0195989577432877E-2</v>
      </c>
    </row>
    <row r="43" spans="1:7">
      <c r="A43" t="s">
        <v>75</v>
      </c>
      <c r="B43" s="1">
        <v>2000</v>
      </c>
      <c r="C43" s="6">
        <v>2.304147465437788E-3</v>
      </c>
      <c r="D43" s="1">
        <v>200</v>
      </c>
      <c r="E43" s="6">
        <v>1.3605442176870748E-2</v>
      </c>
      <c r="F43" s="1">
        <v>2200</v>
      </c>
      <c r="G43" s="6">
        <v>2.4923530078169252E-3</v>
      </c>
    </row>
    <row r="44" spans="1:7">
      <c r="A44" t="s">
        <v>76</v>
      </c>
      <c r="B44" s="1">
        <v>86000</v>
      </c>
      <c r="C44" s="6">
        <v>9.9078341013824886E-2</v>
      </c>
      <c r="D44" s="1">
        <v>5100</v>
      </c>
      <c r="E44" s="6">
        <v>0.34693877551020408</v>
      </c>
      <c r="F44" s="1">
        <v>91100</v>
      </c>
      <c r="G44" s="6">
        <v>0.10320607227823722</v>
      </c>
    </row>
    <row r="45" spans="1:7">
      <c r="A45" t="s">
        <v>68</v>
      </c>
      <c r="B45" s="1">
        <v>868000</v>
      </c>
      <c r="D45" s="1">
        <v>14700</v>
      </c>
      <c r="F45" s="1">
        <v>882700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1716000</v>
      </c>
      <c r="C49" s="6">
        <v>0.45943775100401607</v>
      </c>
      <c r="D49" s="1">
        <v>47500</v>
      </c>
      <c r="E49" s="6">
        <v>0.29558182949595518</v>
      </c>
      <c r="F49" s="1">
        <v>1763500</v>
      </c>
      <c r="G49" s="6">
        <v>0.45267859434761404</v>
      </c>
    </row>
    <row r="50" spans="1:7">
      <c r="A50" t="s">
        <v>45</v>
      </c>
      <c r="B50" s="1">
        <v>628000</v>
      </c>
      <c r="C50" s="6">
        <v>0.16813922356091029</v>
      </c>
      <c r="D50" s="1">
        <v>8000</v>
      </c>
      <c r="E50" s="6">
        <v>4.9782202862476664E-2</v>
      </c>
      <c r="F50" s="1">
        <v>636000</v>
      </c>
      <c r="G50" s="6">
        <v>0.16325692430115255</v>
      </c>
    </row>
    <row r="51" spans="1:7">
      <c r="A51" t="s">
        <v>70</v>
      </c>
      <c r="B51" s="1">
        <v>180000</v>
      </c>
      <c r="C51" s="6">
        <v>4.8192771084337352E-2</v>
      </c>
      <c r="D51" s="1">
        <v>2100</v>
      </c>
      <c r="E51" s="6">
        <v>1.3067828251400125E-2</v>
      </c>
      <c r="F51" s="1">
        <v>182100</v>
      </c>
      <c r="G51" s="6">
        <v>4.6743845778679058E-2</v>
      </c>
    </row>
    <row r="52" spans="1:7">
      <c r="A52" t="s">
        <v>71</v>
      </c>
      <c r="B52" s="1">
        <v>798000</v>
      </c>
      <c r="C52" s="6">
        <v>0.21365461847389558</v>
      </c>
      <c r="D52" s="1">
        <v>1000</v>
      </c>
      <c r="E52" s="6">
        <v>6.222775357809583E-3</v>
      </c>
      <c r="F52" s="1">
        <v>799000</v>
      </c>
      <c r="G52" s="6">
        <v>0.20509792848525296</v>
      </c>
    </row>
    <row r="53" spans="1:7">
      <c r="A53" t="s">
        <v>72</v>
      </c>
      <c r="B53" s="1">
        <v>3000</v>
      </c>
      <c r="C53" s="6">
        <v>8.0321285140562252E-4</v>
      </c>
      <c r="D53" s="1">
        <v>1300</v>
      </c>
      <c r="E53" s="6">
        <v>8.0896079651524583E-3</v>
      </c>
      <c r="F53" s="1">
        <v>4300</v>
      </c>
      <c r="G53" s="6">
        <v>1.1037810919732013E-3</v>
      </c>
    </row>
    <row r="54" spans="1:7">
      <c r="A54" t="s">
        <v>73</v>
      </c>
      <c r="B54" s="1">
        <v>0</v>
      </c>
      <c r="C54" s="6">
        <v>0</v>
      </c>
      <c r="D54" s="1">
        <v>24700</v>
      </c>
      <c r="E54" s="6">
        <v>0.1537025513378967</v>
      </c>
      <c r="F54" s="1">
        <v>24700</v>
      </c>
      <c r="G54" s="6">
        <v>6.3403239469158306E-3</v>
      </c>
    </row>
    <row r="55" spans="1:7">
      <c r="A55" t="s">
        <v>53</v>
      </c>
      <c r="B55" s="1">
        <v>33000</v>
      </c>
      <c r="C55" s="6">
        <v>8.8353413654618466E-3</v>
      </c>
      <c r="D55" s="1">
        <v>1300</v>
      </c>
      <c r="E55" s="6">
        <v>8.0896079651524583E-3</v>
      </c>
      <c r="F55" s="1">
        <v>34300</v>
      </c>
      <c r="G55" s="6">
        <v>8.8045794080653019E-3</v>
      </c>
    </row>
    <row r="56" spans="1:7">
      <c r="A56" t="s">
        <v>74</v>
      </c>
      <c r="B56" s="1">
        <v>34000</v>
      </c>
      <c r="C56" s="6">
        <v>9.1030789825970546E-3</v>
      </c>
      <c r="D56" s="1">
        <v>0</v>
      </c>
      <c r="E56" s="6">
        <v>0</v>
      </c>
      <c r="F56" s="1">
        <v>34000</v>
      </c>
      <c r="G56" s="6">
        <v>8.7275714249043825E-3</v>
      </c>
    </row>
    <row r="57" spans="1:7">
      <c r="A57" t="s">
        <v>75</v>
      </c>
      <c r="B57" s="1">
        <v>9000</v>
      </c>
      <c r="C57" s="6">
        <v>2.4096385542168677E-3</v>
      </c>
      <c r="D57" s="1">
        <v>3300</v>
      </c>
      <c r="E57" s="6">
        <v>2.0535158680771624E-2</v>
      </c>
      <c r="F57" s="1">
        <v>12300</v>
      </c>
      <c r="G57" s="6">
        <v>3.1573273095977616E-3</v>
      </c>
    </row>
    <row r="58" spans="1:7">
      <c r="A58" t="s">
        <v>76</v>
      </c>
      <c r="B58" s="1">
        <v>333000</v>
      </c>
      <c r="C58" s="6">
        <v>8.91566265060241E-2</v>
      </c>
      <c r="D58" s="1">
        <v>71600</v>
      </c>
      <c r="E58" s="6">
        <v>0.44555071561916615</v>
      </c>
      <c r="F58" s="1">
        <v>404600</v>
      </c>
      <c r="G58" s="6">
        <v>0.10385809995636214</v>
      </c>
    </row>
    <row r="59" spans="1:7">
      <c r="A59" t="s">
        <v>68</v>
      </c>
      <c r="B59" s="1">
        <v>3735000</v>
      </c>
      <c r="D59" s="1">
        <v>160700</v>
      </c>
      <c r="F59" s="1">
        <v>3895700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128013000</v>
      </c>
      <c r="C63" s="6">
        <v>0.58994612679788561</v>
      </c>
      <c r="D63" s="2">
        <v>3178000</v>
      </c>
      <c r="E63" s="6">
        <v>0.48802211302211301</v>
      </c>
      <c r="F63" s="2">
        <v>131191000</v>
      </c>
      <c r="G63" s="6">
        <v>0.58697646116606939</v>
      </c>
    </row>
    <row r="64" spans="1:7">
      <c r="A64" t="s">
        <v>45</v>
      </c>
      <c r="B64" s="2">
        <v>33389000</v>
      </c>
      <c r="C64" s="6">
        <v>0.15387274126576678</v>
      </c>
      <c r="D64" s="2">
        <v>396000</v>
      </c>
      <c r="E64" s="6">
        <v>6.0810810810810814E-2</v>
      </c>
      <c r="F64" s="2">
        <v>33785000</v>
      </c>
      <c r="G64" s="6">
        <v>0.15116128195147269</v>
      </c>
    </row>
    <row r="65" spans="1:7">
      <c r="A65" t="s">
        <v>70</v>
      </c>
      <c r="B65" s="2">
        <v>5642000</v>
      </c>
      <c r="C65" s="6">
        <v>2.60010783857395E-2</v>
      </c>
      <c r="D65" s="2">
        <v>74000</v>
      </c>
      <c r="E65" s="6">
        <v>1.1363636363636364E-2</v>
      </c>
      <c r="F65" s="2">
        <v>5716000</v>
      </c>
      <c r="G65" s="6">
        <v>2.5574600788356307E-2</v>
      </c>
    </row>
    <row r="66" spans="1:7">
      <c r="A66" t="s">
        <v>71</v>
      </c>
      <c r="B66" s="2">
        <v>30654000</v>
      </c>
      <c r="C66" s="6">
        <v>0.14126853187459387</v>
      </c>
      <c r="D66" s="2">
        <v>41000</v>
      </c>
      <c r="E66" s="6">
        <v>6.2960687960687961E-3</v>
      </c>
      <c r="F66" s="2">
        <v>30695000</v>
      </c>
      <c r="G66" s="6">
        <v>0.13733596417050331</v>
      </c>
    </row>
    <row r="67" spans="1:7">
      <c r="A67" t="s">
        <v>72</v>
      </c>
      <c r="B67" s="2">
        <v>129000</v>
      </c>
      <c r="C67" s="6">
        <v>5.9449470254526685E-4</v>
      </c>
      <c r="D67" s="2">
        <v>40000</v>
      </c>
      <c r="E67" s="6">
        <v>6.1425061425061421E-3</v>
      </c>
      <c r="F67" s="2">
        <v>169000</v>
      </c>
      <c r="G67" s="6">
        <v>7.5614197572292097E-4</v>
      </c>
    </row>
    <row r="68" spans="1:7">
      <c r="A68" t="s">
        <v>73</v>
      </c>
      <c r="B68" s="2">
        <v>0</v>
      </c>
      <c r="C68" s="6">
        <v>0</v>
      </c>
      <c r="D68" s="2">
        <v>754000</v>
      </c>
      <c r="E68" s="6">
        <v>0.11578624078624078</v>
      </c>
      <c r="F68" s="2">
        <v>754000</v>
      </c>
      <c r="G68" s="6">
        <v>3.3735565070714935E-3</v>
      </c>
    </row>
    <row r="69" spans="1:7">
      <c r="A69" t="s">
        <v>53</v>
      </c>
      <c r="B69" s="2">
        <v>1554000</v>
      </c>
      <c r="C69" s="6">
        <v>7.1615873469406564E-3</v>
      </c>
      <c r="D69" s="2">
        <v>45000</v>
      </c>
      <c r="E69" s="6">
        <v>6.9103194103194102E-3</v>
      </c>
      <c r="F69" s="2">
        <v>1599000</v>
      </c>
      <c r="G69" s="6">
        <v>7.1542663856860979E-3</v>
      </c>
    </row>
    <row r="70" spans="1:7">
      <c r="A70" t="s">
        <v>74</v>
      </c>
      <c r="B70" s="2">
        <v>1579000</v>
      </c>
      <c r="C70" s="6">
        <v>7.2767994985967156E-3</v>
      </c>
      <c r="D70" s="2">
        <v>0</v>
      </c>
      <c r="E70" s="6">
        <v>0</v>
      </c>
      <c r="F70" s="2">
        <v>1579000</v>
      </c>
      <c r="G70" s="6">
        <v>7.0647821282040953E-3</v>
      </c>
    </row>
    <row r="71" spans="1:7">
      <c r="A71" t="s">
        <v>75</v>
      </c>
      <c r="B71" s="2">
        <v>442000</v>
      </c>
      <c r="C71" s="6">
        <v>2.0369508412791315E-3</v>
      </c>
      <c r="D71" s="2">
        <v>145000</v>
      </c>
      <c r="E71" s="6">
        <v>2.2266584766584767E-2</v>
      </c>
      <c r="F71" s="2">
        <v>587000</v>
      </c>
      <c r="G71" s="6">
        <v>2.6263629570967726E-3</v>
      </c>
    </row>
    <row r="72" spans="1:7">
      <c r="A72" t="s">
        <v>76</v>
      </c>
      <c r="B72" s="2">
        <v>15589000</v>
      </c>
      <c r="C72" s="6">
        <v>7.1841689286652438E-2</v>
      </c>
      <c r="D72" s="2">
        <v>1838000</v>
      </c>
      <c r="E72" s="6">
        <v>0.28224815724815727</v>
      </c>
      <c r="F72" s="2">
        <v>17427000</v>
      </c>
      <c r="G72" s="6">
        <v>7.7972107756942854E-2</v>
      </c>
    </row>
    <row r="73" spans="1:7">
      <c r="A73" t="s">
        <v>68</v>
      </c>
      <c r="B73" s="2">
        <v>216991000</v>
      </c>
      <c r="D73" s="2">
        <v>6512000</v>
      </c>
      <c r="F73" s="2">
        <v>223503000</v>
      </c>
    </row>
    <row r="75" spans="1:7">
      <c r="A75" s="7" t="s">
        <v>79</v>
      </c>
    </row>
    <row r="76" spans="1:7">
      <c r="A76" t="s">
        <v>80</v>
      </c>
    </row>
    <row r="77" spans="1:7">
      <c r="A77" t="s">
        <v>81</v>
      </c>
    </row>
    <row r="78" spans="1:7">
      <c r="A78" t="s">
        <v>82</v>
      </c>
    </row>
    <row r="79" spans="1:7">
      <c r="A79" t="s">
        <v>83</v>
      </c>
    </row>
    <row r="81" spans="1:8">
      <c r="A81" s="3" t="s">
        <v>84</v>
      </c>
    </row>
    <row r="82" spans="1:8">
      <c r="B82" t="s">
        <v>2</v>
      </c>
      <c r="C82" t="s">
        <v>5</v>
      </c>
    </row>
    <row r="83" spans="1:8">
      <c r="A83" t="s">
        <v>85</v>
      </c>
      <c r="B83" s="1">
        <v>1500000</v>
      </c>
      <c r="C83" s="2">
        <v>65103000</v>
      </c>
    </row>
    <row r="84" spans="1:8">
      <c r="A84" t="s">
        <v>86</v>
      </c>
      <c r="B84" s="1">
        <v>33000</v>
      </c>
      <c r="C84" s="2">
        <v>987000</v>
      </c>
    </row>
    <row r="85" spans="1:8">
      <c r="A85" t="s">
        <v>87</v>
      </c>
      <c r="B85" s="1">
        <v>1206000</v>
      </c>
      <c r="C85" s="2">
        <v>37937000</v>
      </c>
    </row>
    <row r="86" spans="1:8">
      <c r="A86" t="s">
        <v>68</v>
      </c>
      <c r="B86" s="1">
        <v>2739000</v>
      </c>
      <c r="C86" s="2">
        <v>104027000</v>
      </c>
    </row>
    <row r="88" spans="1:8">
      <c r="A88" s="7" t="s">
        <v>88</v>
      </c>
    </row>
    <row r="89" spans="1:8">
      <c r="A89" t="s">
        <v>89</v>
      </c>
    </row>
    <row r="92" spans="1:8">
      <c r="A92" s="3" t="s">
        <v>90</v>
      </c>
    </row>
    <row r="94" spans="1:8">
      <c r="B94" t="s">
        <v>91</v>
      </c>
      <c r="C94" t="s">
        <v>92</v>
      </c>
      <c r="D94" t="s">
        <v>93</v>
      </c>
      <c r="E94" t="s">
        <v>94</v>
      </c>
      <c r="F94" t="s">
        <v>95</v>
      </c>
      <c r="G94" t="s">
        <v>68</v>
      </c>
      <c r="H94" t="s">
        <v>96</v>
      </c>
    </row>
    <row r="95" spans="1:8">
      <c r="A95" t="s">
        <v>97</v>
      </c>
      <c r="B95" s="2">
        <v>87428000</v>
      </c>
      <c r="C95" s="2">
        <v>29222000</v>
      </c>
      <c r="D95" s="2">
        <v>53200000</v>
      </c>
      <c r="E95" s="2">
        <v>17873000</v>
      </c>
      <c r="F95" s="2">
        <v>29268000</v>
      </c>
      <c r="G95" s="2">
        <v>216991000</v>
      </c>
      <c r="H95" s="6">
        <v>0.66250725124416088</v>
      </c>
    </row>
    <row r="96" spans="1:8">
      <c r="A96" t="s">
        <v>98</v>
      </c>
      <c r="B96" s="2">
        <v>1513000</v>
      </c>
      <c r="C96" s="2">
        <v>2105000</v>
      </c>
      <c r="D96" s="2">
        <v>1739000</v>
      </c>
      <c r="E96" s="2">
        <v>521000</v>
      </c>
      <c r="F96" s="2">
        <v>634000</v>
      </c>
      <c r="G96" s="2">
        <v>6512000</v>
      </c>
      <c r="H96" s="6">
        <v>1.988214820016487E-2</v>
      </c>
    </row>
    <row r="97" spans="1:8">
      <c r="A97" t="s">
        <v>68</v>
      </c>
      <c r="B97" s="2">
        <v>88941000</v>
      </c>
      <c r="C97" s="2">
        <v>31327000</v>
      </c>
      <c r="D97" s="2">
        <v>54939000</v>
      </c>
      <c r="E97" s="2">
        <v>18394000</v>
      </c>
      <c r="F97" s="2">
        <v>29902000</v>
      </c>
      <c r="G97" s="2">
        <v>223503000</v>
      </c>
      <c r="H97" s="6"/>
    </row>
    <row r="98" spans="1:8">
      <c r="A98" t="s">
        <v>96</v>
      </c>
      <c r="B98" s="6">
        <v>0.39794096723533912</v>
      </c>
      <c r="C98" s="6">
        <v>0.14016366670693459</v>
      </c>
      <c r="D98" s="6">
        <v>0.2458087810901867</v>
      </c>
      <c r="E98" s="6">
        <v>8.2298671606197679E-2</v>
      </c>
      <c r="F98" s="6">
        <v>0.13378791336134191</v>
      </c>
      <c r="G98" s="2"/>
      <c r="H98" s="6"/>
    </row>
    <row r="99" spans="1:8">
      <c r="B99" s="2"/>
      <c r="C99" s="2"/>
      <c r="D99" s="2"/>
      <c r="E99" s="2"/>
      <c r="F99" s="2"/>
      <c r="G99" s="2"/>
      <c r="H99" s="6"/>
    </row>
    <row r="100" spans="1:8">
      <c r="A100" t="s">
        <v>99</v>
      </c>
      <c r="B100" s="2">
        <v>0</v>
      </c>
      <c r="C100" s="2">
        <v>33536000</v>
      </c>
      <c r="D100" s="2">
        <v>48764000</v>
      </c>
      <c r="E100" s="2">
        <v>7852000</v>
      </c>
      <c r="F100" s="2">
        <v>13875000</v>
      </c>
      <c r="G100" s="2">
        <v>104027000</v>
      </c>
      <c r="H100" s="6">
        <v>0.31761060055567431</v>
      </c>
    </row>
    <row r="101" spans="1:8">
      <c r="A101" t="s">
        <v>96</v>
      </c>
      <c r="B101" s="6">
        <v>0</v>
      </c>
      <c r="C101" s="6">
        <v>0.3223778442135215</v>
      </c>
      <c r="D101" s="6">
        <v>0.46876291731954206</v>
      </c>
      <c r="E101" s="6">
        <v>7.5480404125851941E-2</v>
      </c>
      <c r="F101" s="6">
        <v>0.13337883434108452</v>
      </c>
      <c r="G101" s="2"/>
      <c r="H101" s="6"/>
    </row>
    <row r="102" spans="1:8">
      <c r="B102" s="2"/>
      <c r="C102" s="2"/>
      <c r="D102" s="2"/>
      <c r="E102" s="2"/>
      <c r="F102" s="2"/>
      <c r="G102" s="2"/>
      <c r="H102" s="6"/>
    </row>
    <row r="103" spans="1:8">
      <c r="A103" t="s">
        <v>68</v>
      </c>
      <c r="B103" s="2">
        <v>88941000</v>
      </c>
      <c r="C103" s="2">
        <v>64863000</v>
      </c>
      <c r="D103" s="2">
        <v>103703000</v>
      </c>
      <c r="E103" s="2">
        <v>26246000</v>
      </c>
      <c r="F103" s="2">
        <v>43777000</v>
      </c>
      <c r="G103" s="2">
        <v>327530000</v>
      </c>
    </row>
    <row r="104" spans="1:8">
      <c r="A104" t="s">
        <v>96</v>
      </c>
      <c r="B104" s="6">
        <v>0.27155069764601714</v>
      </c>
      <c r="C104" s="6">
        <v>0.19803682105455989</v>
      </c>
      <c r="D104" s="6">
        <v>0.31662137819436387</v>
      </c>
      <c r="E104" s="6">
        <v>8.0133117577015842E-2</v>
      </c>
      <c r="F104" s="6">
        <v>0.13365798552804323</v>
      </c>
    </row>
    <row r="106" spans="1:8">
      <c r="A106" s="7" t="s">
        <v>100</v>
      </c>
    </row>
    <row r="107" spans="1:8">
      <c r="A107" t="s">
        <v>101</v>
      </c>
    </row>
    <row r="109" spans="1:8">
      <c r="A109" s="3" t="s">
        <v>102</v>
      </c>
    </row>
    <row r="111" spans="1:8">
      <c r="A111" t="s">
        <v>103</v>
      </c>
    </row>
    <row r="112" spans="1:8">
      <c r="A112" t="s">
        <v>104</v>
      </c>
    </row>
    <row r="114" spans="1:6">
      <c r="B114" t="s">
        <v>53</v>
      </c>
      <c r="C114" t="s">
        <v>105</v>
      </c>
      <c r="D114" t="s">
        <v>49</v>
      </c>
      <c r="E114" t="s">
        <v>106</v>
      </c>
      <c r="F114" t="s">
        <v>68</v>
      </c>
    </row>
    <row r="115" spans="1:6">
      <c r="A115" t="s">
        <v>107</v>
      </c>
      <c r="B115" s="2">
        <v>430000</v>
      </c>
      <c r="C115" s="2">
        <v>1816760.4833036459</v>
      </c>
      <c r="D115" s="2">
        <v>0</v>
      </c>
      <c r="E115" s="2">
        <v>3723000</v>
      </c>
      <c r="F115" s="2">
        <v>5969760.4833036456</v>
      </c>
    </row>
    <row r="117" spans="1:6">
      <c r="A117" t="s">
        <v>108</v>
      </c>
    </row>
    <row r="118" spans="1:6">
      <c r="A118" t="s">
        <v>109</v>
      </c>
    </row>
    <row r="119" spans="1:6">
      <c r="A119" t="s">
        <v>110</v>
      </c>
    </row>
    <row r="125" spans="1:6">
      <c r="A125" s="3" t="s">
        <v>111</v>
      </c>
    </row>
    <row r="127" spans="1:6">
      <c r="A127" t="s">
        <v>29</v>
      </c>
    </row>
    <row r="128" spans="1:6">
      <c r="A128" t="s">
        <v>30</v>
      </c>
    </row>
    <row r="130" spans="1:6">
      <c r="A130" s="3" t="s">
        <v>112</v>
      </c>
    </row>
    <row r="132" spans="1:6">
      <c r="A132" t="s">
        <v>113</v>
      </c>
    </row>
    <row r="133" spans="1:6">
      <c r="B133" t="s">
        <v>65</v>
      </c>
      <c r="D133" t="s">
        <v>114</v>
      </c>
      <c r="F133" t="s">
        <v>68</v>
      </c>
    </row>
    <row r="134" spans="1:6">
      <c r="A134" t="s">
        <v>91</v>
      </c>
      <c r="B134" s="2">
        <v>90040000</v>
      </c>
      <c r="D134" s="2">
        <v>975000</v>
      </c>
      <c r="F134" s="2">
        <v>91015000</v>
      </c>
    </row>
    <row r="135" spans="1:6">
      <c r="A135" t="s">
        <v>115</v>
      </c>
      <c r="B135" s="2">
        <v>31014000</v>
      </c>
      <c r="D135" s="2">
        <v>33201000</v>
      </c>
      <c r="F135" s="2">
        <v>64215000</v>
      </c>
    </row>
    <row r="136" spans="1:6">
      <c r="A136" t="s">
        <v>116</v>
      </c>
      <c r="B136" s="2">
        <v>53291000</v>
      </c>
      <c r="D136" s="2">
        <v>47301000</v>
      </c>
      <c r="F136" s="2">
        <v>100592000</v>
      </c>
    </row>
    <row r="137" spans="1:6">
      <c r="A137" t="s">
        <v>117</v>
      </c>
      <c r="B137" s="2">
        <v>19256000</v>
      </c>
      <c r="D137" s="2">
        <v>8675000</v>
      </c>
      <c r="F137" s="2">
        <v>27931000</v>
      </c>
    </row>
    <row r="138" spans="1:6">
      <c r="A138" t="s">
        <v>118</v>
      </c>
      <c r="B138" s="2">
        <v>17941000</v>
      </c>
      <c r="D138" s="2">
        <v>8325000</v>
      </c>
      <c r="F138" s="2">
        <v>26266000</v>
      </c>
    </row>
    <row r="139" spans="1:6">
      <c r="B139" s="2"/>
      <c r="D139" s="2"/>
      <c r="F139" s="2"/>
    </row>
    <row r="140" spans="1:6">
      <c r="A140" t="s">
        <v>119</v>
      </c>
      <c r="B140" s="2">
        <v>5969760.4833036456</v>
      </c>
      <c r="D140" s="2">
        <v>0</v>
      </c>
      <c r="F140" s="2">
        <v>5969760.4833036456</v>
      </c>
    </row>
    <row r="141" spans="1:6">
      <c r="B141" s="2"/>
      <c r="D141" s="2"/>
      <c r="F141" s="2"/>
    </row>
    <row r="142" spans="1:6">
      <c r="A142" t="s">
        <v>120</v>
      </c>
      <c r="B142" s="2">
        <v>217511760.48330364</v>
      </c>
      <c r="D142" s="2">
        <v>98477000</v>
      </c>
      <c r="F142" s="2">
        <v>315988760.48330367</v>
      </c>
    </row>
    <row r="144" spans="1:6">
      <c r="A144" t="s">
        <v>121</v>
      </c>
    </row>
    <row r="145" spans="1:6">
      <c r="A145" t="s">
        <v>122</v>
      </c>
    </row>
    <row r="147" spans="1:6">
      <c r="A147" s="3" t="s">
        <v>123</v>
      </c>
    </row>
    <row r="148" spans="1:6">
      <c r="A148" s="3"/>
      <c r="B148" t="s">
        <v>65</v>
      </c>
      <c r="D148" t="s">
        <v>114</v>
      </c>
      <c r="F148" t="s">
        <v>68</v>
      </c>
    </row>
    <row r="149" spans="1:6">
      <c r="A149" t="s">
        <v>124</v>
      </c>
      <c r="B149" s="2">
        <v>69371000</v>
      </c>
      <c r="D149" s="2">
        <v>20375000</v>
      </c>
      <c r="F149" s="2">
        <v>89746000</v>
      </c>
    </row>
    <row r="150" spans="1:6">
      <c r="A150" t="s">
        <v>125</v>
      </c>
      <c r="B150" s="2">
        <v>1194000</v>
      </c>
      <c r="D150" s="2">
        <v>0</v>
      </c>
      <c r="F150" s="2">
        <v>1194000</v>
      </c>
    </row>
    <row r="151" spans="1:6">
      <c r="A151" t="s">
        <v>126</v>
      </c>
      <c r="B151" s="2">
        <v>25282000</v>
      </c>
      <c r="D151" s="2">
        <v>9063000</v>
      </c>
      <c r="F151" s="2">
        <v>34345000</v>
      </c>
    </row>
    <row r="153" spans="1:6">
      <c r="A153" t="s">
        <v>127</v>
      </c>
    </row>
    <row r="154" spans="1:6">
      <c r="A154" t="s">
        <v>128</v>
      </c>
    </row>
    <row r="156" spans="1:6">
      <c r="A156" s="3" t="s">
        <v>129</v>
      </c>
    </row>
    <row r="157" spans="1:6">
      <c r="B157" t="s">
        <v>65</v>
      </c>
      <c r="D157" t="s">
        <v>114</v>
      </c>
      <c r="F157" t="s">
        <v>130</v>
      </c>
    </row>
    <row r="158" spans="1:6">
      <c r="A158" t="s">
        <v>131</v>
      </c>
      <c r="B158" s="2">
        <v>217511760.48330364</v>
      </c>
      <c r="D158" s="2">
        <v>98477000</v>
      </c>
      <c r="F158" s="2">
        <v>315988760.48330367</v>
      </c>
    </row>
    <row r="159" spans="1:6">
      <c r="A159" t="s">
        <v>132</v>
      </c>
      <c r="B159" s="2">
        <v>95847000</v>
      </c>
      <c r="D159" s="2">
        <v>29438000</v>
      </c>
      <c r="F159" s="2">
        <v>125285000</v>
      </c>
    </row>
    <row r="160" spans="1:6">
      <c r="A160" t="s">
        <v>68</v>
      </c>
      <c r="B160" s="2">
        <v>313358760.48330367</v>
      </c>
      <c r="D160" s="2">
        <v>127915000</v>
      </c>
      <c r="F160" s="2">
        <v>441273760.48330367</v>
      </c>
    </row>
    <row r="162" spans="1:7">
      <c r="A162" s="3" t="s">
        <v>133</v>
      </c>
    </row>
    <row r="164" spans="1:7">
      <c r="A164" s="3" t="s">
        <v>134</v>
      </c>
    </row>
    <row r="165" spans="1:7">
      <c r="A165" s="3"/>
      <c r="B165" t="s">
        <v>135</v>
      </c>
      <c r="D165" t="s">
        <v>136</v>
      </c>
      <c r="F165" t="s">
        <v>68</v>
      </c>
    </row>
    <row r="166" spans="1:7">
      <c r="B166" t="s">
        <v>137</v>
      </c>
    </row>
    <row r="167" spans="1:7">
      <c r="A167" t="s">
        <v>91</v>
      </c>
      <c r="B167" s="1">
        <v>1317.4796058019062</v>
      </c>
      <c r="C167" s="6">
        <v>0.48265854990605705</v>
      </c>
      <c r="D167" s="1">
        <v>14.270569871527439</v>
      </c>
      <c r="E167" s="6">
        <v>1.3561785469597583E-2</v>
      </c>
      <c r="F167" s="1">
        <v>1331.7501756734337</v>
      </c>
      <c r="G167" s="6">
        <v>0.35213841237103938</v>
      </c>
    </row>
    <row r="168" spans="1:7">
      <c r="A168" t="s">
        <v>138</v>
      </c>
      <c r="B168" s="1">
        <v>248.44619298949812</v>
      </c>
      <c r="C168" s="6">
        <v>9.1018243250151468E-2</v>
      </c>
      <c r="D168" s="1">
        <v>265.96470601616255</v>
      </c>
      <c r="E168" s="6">
        <v>0.25275488771281412</v>
      </c>
      <c r="F168" s="1">
        <v>514.41089900566067</v>
      </c>
      <c r="G168" s="6">
        <v>0.1360193830577964</v>
      </c>
    </row>
    <row r="169" spans="1:7">
      <c r="A169" t="s">
        <v>116</v>
      </c>
      <c r="B169" s="1">
        <v>655.5941778355317</v>
      </c>
      <c r="C169" s="6">
        <v>0.24017687545785735</v>
      </c>
      <c r="D169" s="1">
        <v>581.90672165475746</v>
      </c>
      <c r="E169" s="6">
        <v>0.55300483396560907</v>
      </c>
      <c r="F169" s="1">
        <v>1237.5008994902892</v>
      </c>
      <c r="G169" s="6">
        <v>0.32721722888745597</v>
      </c>
    </row>
    <row r="170" spans="1:7">
      <c r="A170" t="s">
        <v>94</v>
      </c>
      <c r="B170" s="1">
        <v>307.51498230524976</v>
      </c>
      <c r="C170" s="6">
        <v>0.11265808956754016</v>
      </c>
      <c r="D170" s="1">
        <v>138.52969511497915</v>
      </c>
      <c r="E170" s="6">
        <v>0.13164926300991658</v>
      </c>
      <c r="F170" s="1">
        <v>446.04467742022894</v>
      </c>
      <c r="G170" s="6">
        <v>0.11794213916576779</v>
      </c>
    </row>
    <row r="171" spans="1:7">
      <c r="A171" t="s">
        <v>118</v>
      </c>
      <c r="B171" s="1">
        <v>111.18538746592544</v>
      </c>
      <c r="C171" s="6">
        <v>4.0732757948372805E-2</v>
      </c>
      <c r="D171" s="1">
        <v>51.59166186317016</v>
      </c>
      <c r="E171" s="6">
        <v>4.9029229842062622E-2</v>
      </c>
      <c r="F171" s="1">
        <v>162.7770493290956</v>
      </c>
      <c r="G171" s="6">
        <v>4.3041144479072237E-2</v>
      </c>
    </row>
    <row r="172" spans="1:7">
      <c r="A172" t="s">
        <v>139</v>
      </c>
      <c r="B172" s="1">
        <v>89.410375068100464</v>
      </c>
      <c r="C172" s="6">
        <v>3.2755483870021064E-2</v>
      </c>
      <c r="D172">
        <v>0</v>
      </c>
      <c r="E172" s="6">
        <v>0</v>
      </c>
      <c r="F172" s="1">
        <v>89.410375068100464</v>
      </c>
      <c r="G172" s="6">
        <v>2.3641692038868286E-2</v>
      </c>
    </row>
    <row r="173" spans="1:7">
      <c r="A173" t="s">
        <v>140</v>
      </c>
      <c r="B173" s="1">
        <v>2729.630721466212</v>
      </c>
      <c r="D173" s="1">
        <v>1052.2633545205967</v>
      </c>
      <c r="F173" s="1">
        <v>3781.8940759868083</v>
      </c>
    </row>
    <row r="174" spans="1:7">
      <c r="B174" s="1"/>
    </row>
    <row r="175" spans="1:7">
      <c r="B175" s="1" t="s">
        <v>135</v>
      </c>
      <c r="D175" t="s">
        <v>114</v>
      </c>
      <c r="F175" t="s">
        <v>68</v>
      </c>
    </row>
    <row r="176" spans="1:7">
      <c r="B176" t="s">
        <v>141</v>
      </c>
    </row>
    <row r="177" spans="1:7">
      <c r="A177" t="s">
        <v>91</v>
      </c>
      <c r="B177" s="1">
        <v>1949.8698165868211</v>
      </c>
      <c r="C177" s="6">
        <v>0.48768377582220584</v>
      </c>
      <c r="D177" s="1">
        <v>21.120443409860609</v>
      </c>
      <c r="E177" s="6">
        <v>1.3530083935024912E-2</v>
      </c>
      <c r="F177" s="1">
        <v>1970.9902599966817</v>
      </c>
      <c r="G177" s="6">
        <v>0.35454410742863079</v>
      </c>
    </row>
    <row r="178" spans="1:7">
      <c r="A178" t="s">
        <v>138</v>
      </c>
      <c r="B178" s="1">
        <v>372.6692894842472</v>
      </c>
      <c r="C178" s="6">
        <v>9.3208666897974857E-2</v>
      </c>
      <c r="D178" s="1">
        <v>398.9470590242438</v>
      </c>
      <c r="E178" s="6">
        <v>0.2555716795088338</v>
      </c>
      <c r="F178" s="1">
        <v>771.616348508491</v>
      </c>
      <c r="G178" s="6">
        <v>0.13879928029666813</v>
      </c>
    </row>
    <row r="179" spans="1:7">
      <c r="A179" t="s">
        <v>116</v>
      </c>
      <c r="B179" s="1">
        <v>983.39126675329749</v>
      </c>
      <c r="C179" s="6">
        <v>0.24595691568800479</v>
      </c>
      <c r="D179" s="1">
        <v>872.86008248213625</v>
      </c>
      <c r="E179" s="6">
        <v>0.55916771965129941</v>
      </c>
      <c r="F179" s="1">
        <v>1856.2513492354337</v>
      </c>
      <c r="G179" s="6">
        <v>0.33390473364336992</v>
      </c>
    </row>
    <row r="180" spans="1:7">
      <c r="A180" t="s">
        <v>94</v>
      </c>
      <c r="B180" s="1">
        <v>433.59612505040212</v>
      </c>
      <c r="C180" s="6">
        <v>0.10844713511007976</v>
      </c>
      <c r="D180" s="1">
        <v>195.32687011212059</v>
      </c>
      <c r="E180" s="6">
        <v>0.12512942536750188</v>
      </c>
      <c r="F180" s="1">
        <v>628.92299516252274</v>
      </c>
      <c r="G180" s="6">
        <v>0.1131314276315161</v>
      </c>
    </row>
    <row r="181" spans="1:7">
      <c r="A181" t="s">
        <v>118</v>
      </c>
      <c r="B181" s="1">
        <v>156.77139632695486</v>
      </c>
      <c r="C181" s="6">
        <v>3.9210241551141299E-2</v>
      </c>
      <c r="D181" s="1">
        <v>72.744243227069916</v>
      </c>
      <c r="E181" s="6">
        <v>4.6601091537339989E-2</v>
      </c>
      <c r="F181" s="1">
        <v>229.51563955402477</v>
      </c>
      <c r="G181" s="6">
        <v>4.1285550323688587E-2</v>
      </c>
    </row>
    <row r="182" spans="1:7">
      <c r="A182" t="s">
        <v>139</v>
      </c>
      <c r="B182" s="1">
        <v>101.92782757763453</v>
      </c>
      <c r="C182" s="6">
        <v>2.5493264930593489E-2</v>
      </c>
      <c r="D182">
        <v>0</v>
      </c>
      <c r="E182" s="6">
        <v>0</v>
      </c>
      <c r="F182" s="1">
        <v>101.92782757763453</v>
      </c>
      <c r="G182" s="6">
        <v>1.8334900676126451E-2</v>
      </c>
    </row>
    <row r="183" spans="1:7">
      <c r="A183" t="s">
        <v>140</v>
      </c>
      <c r="B183" s="1">
        <v>3998.2257217793572</v>
      </c>
      <c r="D183" s="1">
        <v>1560.9986982554312</v>
      </c>
      <c r="F183" s="1">
        <v>5559.2244200347886</v>
      </c>
    </row>
    <row r="185" spans="1:7">
      <c r="A185" s="3" t="s">
        <v>142</v>
      </c>
    </row>
    <row r="186" spans="1:7">
      <c r="A186" s="3"/>
      <c r="B186" t="s">
        <v>65</v>
      </c>
      <c r="D186" t="s">
        <v>114</v>
      </c>
      <c r="F186" t="s">
        <v>68</v>
      </c>
    </row>
    <row r="187" spans="1:7">
      <c r="B187" t="s">
        <v>137</v>
      </c>
    </row>
    <row r="188" spans="1:7">
      <c r="A188" t="s">
        <v>143</v>
      </c>
      <c r="B188" s="1">
        <v>1056.8823825777467</v>
      </c>
      <c r="D188" s="1">
        <v>305.16313714798468</v>
      </c>
      <c r="F188" s="1">
        <v>1362.0455197257315</v>
      </c>
    </row>
    <row r="189" spans="1:7">
      <c r="A189" t="s">
        <v>144</v>
      </c>
      <c r="B189" s="1">
        <v>378.65131040439587</v>
      </c>
      <c r="D189" s="1">
        <v>135.74264916685817</v>
      </c>
      <c r="F189" s="1">
        <v>514.39395957125407</v>
      </c>
    </row>
    <row r="190" spans="1:7">
      <c r="B190" s="1"/>
      <c r="D190" s="1"/>
    </row>
    <row r="191" spans="1:7">
      <c r="B191" t="s">
        <v>145</v>
      </c>
      <c r="D191" s="1"/>
    </row>
    <row r="192" spans="1:7">
      <c r="A192" t="s">
        <v>143</v>
      </c>
      <c r="B192" s="1">
        <v>1204.8459161386311</v>
      </c>
      <c r="D192" s="1">
        <v>347.88597634870251</v>
      </c>
      <c r="F192" s="1">
        <v>1552.7318924873337</v>
      </c>
    </row>
    <row r="193" spans="1:7">
      <c r="A193" t="s">
        <v>144</v>
      </c>
      <c r="B193" s="1">
        <v>431.66249386101128</v>
      </c>
      <c r="D193" s="1">
        <v>154.7466200502183</v>
      </c>
      <c r="F193" s="1">
        <v>586.40911391122961</v>
      </c>
    </row>
    <row r="195" spans="1:7">
      <c r="A195" s="3" t="s">
        <v>146</v>
      </c>
    </row>
    <row r="196" spans="1:7">
      <c r="A196" s="3"/>
      <c r="B196" t="s">
        <v>65</v>
      </c>
      <c r="D196" t="s">
        <v>114</v>
      </c>
      <c r="F196" t="s">
        <v>68</v>
      </c>
    </row>
    <row r="197" spans="1:7">
      <c r="B197" t="s">
        <v>137</v>
      </c>
    </row>
    <row r="198" spans="1:7">
      <c r="A198" t="s">
        <v>131</v>
      </c>
      <c r="B198" s="1">
        <v>2729.630721466212</v>
      </c>
      <c r="C198" s="6">
        <v>0.65534765254344263</v>
      </c>
      <c r="D198" s="1">
        <v>1052.2633545205967</v>
      </c>
      <c r="E198" s="6">
        <v>0.70471812318050397</v>
      </c>
      <c r="F198" s="1">
        <v>3781.8940759868083</v>
      </c>
      <c r="G198" s="6">
        <v>0.66837595186576571</v>
      </c>
    </row>
    <row r="199" spans="1:7">
      <c r="A199" t="s">
        <v>147</v>
      </c>
      <c r="B199" s="1">
        <v>1056.8823825777467</v>
      </c>
      <c r="C199" s="6">
        <v>0.25374325654746649</v>
      </c>
      <c r="D199" s="1">
        <v>305.16313714798468</v>
      </c>
      <c r="E199" s="6">
        <v>0.204372785910405</v>
      </c>
      <c r="F199" s="1">
        <v>1362.0455197257315</v>
      </c>
      <c r="G199" s="6">
        <v>0.2407149572251433</v>
      </c>
    </row>
    <row r="200" spans="1:7">
      <c r="A200" t="s">
        <v>148</v>
      </c>
      <c r="B200" s="1">
        <v>378.65131040439587</v>
      </c>
      <c r="C200" s="6">
        <v>9.0909090909090912E-2</v>
      </c>
      <c r="D200" s="1">
        <v>135.74264916685817</v>
      </c>
      <c r="E200" s="6">
        <v>9.0909090909090912E-2</v>
      </c>
      <c r="F200" s="1">
        <v>514.39395957125407</v>
      </c>
      <c r="G200" s="6">
        <v>9.0909090909090912E-2</v>
      </c>
    </row>
    <row r="201" spans="1:7">
      <c r="A201" t="s">
        <v>68</v>
      </c>
      <c r="B201" s="1">
        <v>4165.1644144483544</v>
      </c>
      <c r="D201" s="1">
        <v>1493.1691408354397</v>
      </c>
      <c r="F201" s="1">
        <v>5658.3335552837943</v>
      </c>
    </row>
    <row r="202" spans="1:7">
      <c r="B202" s="1"/>
      <c r="D202" s="1"/>
    </row>
    <row r="203" spans="1:7">
      <c r="B203" t="s">
        <v>145</v>
      </c>
      <c r="D203" s="1"/>
    </row>
    <row r="204" spans="1:7">
      <c r="A204" t="s">
        <v>131</v>
      </c>
      <c r="B204" s="1">
        <v>3998.2257217793572</v>
      </c>
      <c r="C204" s="6">
        <v>0.70956776810994571</v>
      </c>
      <c r="D204" s="1">
        <v>1560.9986982554312</v>
      </c>
      <c r="E204" s="6">
        <v>0.75643294531298078</v>
      </c>
      <c r="F204" s="1">
        <v>5559.2244200347886</v>
      </c>
      <c r="G204" s="6">
        <v>0.72213049291560771</v>
      </c>
    </row>
    <row r="205" spans="1:7">
      <c r="A205" t="s">
        <v>147</v>
      </c>
      <c r="B205" s="1">
        <v>1204.8459161386311</v>
      </c>
      <c r="C205" s="6">
        <v>0.21382480308050256</v>
      </c>
      <c r="D205" s="1">
        <v>347.88597634870251</v>
      </c>
      <c r="E205" s="6">
        <v>0.16857952156951161</v>
      </c>
      <c r="F205" s="1">
        <v>1552.7318924873337</v>
      </c>
      <c r="G205" s="6">
        <v>0.20169630908346128</v>
      </c>
    </row>
    <row r="206" spans="1:7">
      <c r="A206" t="s">
        <v>148</v>
      </c>
      <c r="B206" s="1">
        <v>431.66249386101128</v>
      </c>
      <c r="C206" s="6">
        <v>7.6607428809551778E-2</v>
      </c>
      <c r="D206" s="1">
        <v>154.7466200502183</v>
      </c>
      <c r="E206" s="6">
        <v>7.4987533117507596E-2</v>
      </c>
      <c r="F206" s="1">
        <v>586.40911391122961</v>
      </c>
      <c r="G206" s="6">
        <v>7.6173198000931044E-2</v>
      </c>
    </row>
    <row r="207" spans="1:7">
      <c r="A207" t="s">
        <v>68</v>
      </c>
      <c r="B207" s="1">
        <v>5634.7341317789997</v>
      </c>
      <c r="D207" s="1">
        <v>2063.6312946543521</v>
      </c>
      <c r="F207" s="1">
        <v>7698.3654264333518</v>
      </c>
    </row>
    <row r="209" spans="1:6">
      <c r="A209" t="s">
        <v>149</v>
      </c>
    </row>
    <row r="210" spans="1:6">
      <c r="A210" t="s">
        <v>150</v>
      </c>
    </row>
    <row r="212" spans="1:6">
      <c r="A212" s="3" t="s">
        <v>151</v>
      </c>
    </row>
    <row r="213" spans="1:6">
      <c r="A213" s="3"/>
      <c r="B213" t="s">
        <v>65</v>
      </c>
      <c r="D213" t="s">
        <v>114</v>
      </c>
      <c r="F213" t="s">
        <v>68</v>
      </c>
    </row>
    <row r="214" spans="1:6">
      <c r="A214" t="s">
        <v>152</v>
      </c>
      <c r="B214" s="1">
        <v>58300</v>
      </c>
      <c r="D214" s="1">
        <v>58300</v>
      </c>
      <c r="F214" s="1">
        <v>58300</v>
      </c>
    </row>
    <row r="215" spans="1:6">
      <c r="A215" t="s">
        <v>153</v>
      </c>
      <c r="B215" s="1">
        <v>5634.7341317789997</v>
      </c>
      <c r="D215" s="1">
        <v>2063.6312946543521</v>
      </c>
      <c r="F215" s="1">
        <v>7698.3654264333518</v>
      </c>
    </row>
    <row r="216" spans="1:6">
      <c r="A216" t="s">
        <v>154</v>
      </c>
      <c r="B216" s="6">
        <v>9.6650671214048023E-2</v>
      </c>
      <c r="D216" s="6">
        <v>3.5396763201618393E-2</v>
      </c>
      <c r="F216" s="6">
        <v>0.13204743441566641</v>
      </c>
    </row>
    <row r="218" spans="1:6">
      <c r="A218" t="s">
        <v>155</v>
      </c>
    </row>
    <row r="219" spans="1:6">
      <c r="A219" t="s">
        <v>156</v>
      </c>
    </row>
    <row r="220" spans="1:6">
      <c r="A220" t="s">
        <v>157</v>
      </c>
    </row>
    <row r="222" spans="1:6">
      <c r="A222" s="3" t="s">
        <v>158</v>
      </c>
    </row>
    <row r="224" spans="1:6">
      <c r="A224" t="s">
        <v>159</v>
      </c>
    </row>
    <row r="225" spans="1:9">
      <c r="A225" t="s">
        <v>160</v>
      </c>
    </row>
    <row r="227" spans="1:9">
      <c r="B227" t="s">
        <v>161</v>
      </c>
    </row>
    <row r="228" spans="1:9">
      <c r="B228" t="s">
        <v>65</v>
      </c>
      <c r="D228" t="s">
        <v>114</v>
      </c>
      <c r="F228" t="s">
        <v>68</v>
      </c>
    </row>
    <row r="229" spans="1:9">
      <c r="A229" t="s">
        <v>162</v>
      </c>
      <c r="B229" s="2">
        <v>55672000</v>
      </c>
      <c r="D229" s="2">
        <v>22544000</v>
      </c>
      <c r="F229" s="2">
        <v>78216000</v>
      </c>
    </row>
    <row r="230" spans="1:9">
      <c r="A230" t="s">
        <v>163</v>
      </c>
      <c r="B230" s="2">
        <v>20454000</v>
      </c>
      <c r="D230" s="2">
        <v>5906000</v>
      </c>
      <c r="F230" s="2">
        <v>26360000</v>
      </c>
    </row>
    <row r="231" spans="1:9">
      <c r="A231" t="s">
        <v>164</v>
      </c>
      <c r="B231" s="2">
        <v>7328000</v>
      </c>
      <c r="D231" s="2">
        <v>2627000</v>
      </c>
      <c r="F231" s="2">
        <v>9955000</v>
      </c>
    </row>
    <row r="232" spans="1:9">
      <c r="A232" t="s">
        <v>68</v>
      </c>
      <c r="B232" s="2">
        <v>83454000</v>
      </c>
      <c r="D232" s="2">
        <v>31077000</v>
      </c>
      <c r="F232" s="2">
        <v>114531000</v>
      </c>
    </row>
    <row r="233" spans="1:9">
      <c r="B233" s="2"/>
      <c r="D233" s="2"/>
      <c r="F233" s="2"/>
    </row>
    <row r="234" spans="1:9">
      <c r="A234" s="3" t="s">
        <v>165</v>
      </c>
    </row>
    <row r="235" spans="1:9">
      <c r="A235" s="3"/>
      <c r="B235" t="s">
        <v>65</v>
      </c>
      <c r="E235" t="s">
        <v>114</v>
      </c>
      <c r="H235" t="s">
        <v>68</v>
      </c>
    </row>
    <row r="236" spans="1:9">
      <c r="B236" t="s">
        <v>166</v>
      </c>
      <c r="C236" t="s">
        <v>165</v>
      </c>
      <c r="E236" t="s">
        <v>166</v>
      </c>
      <c r="F236" t="s">
        <v>165</v>
      </c>
      <c r="H236" t="s">
        <v>166</v>
      </c>
      <c r="I236" t="s">
        <v>165</v>
      </c>
    </row>
    <row r="237" spans="1:9">
      <c r="A237" t="s">
        <v>131</v>
      </c>
    </row>
    <row r="238" spans="1:9">
      <c r="A238" t="s">
        <v>91</v>
      </c>
      <c r="B238" s="2">
        <v>90040000</v>
      </c>
      <c r="C238" s="2">
        <v>48622000</v>
      </c>
      <c r="E238" s="2">
        <v>975000</v>
      </c>
      <c r="F238" s="2">
        <v>527000</v>
      </c>
      <c r="H238" s="2">
        <v>91015000</v>
      </c>
      <c r="I238" s="2">
        <v>49149000</v>
      </c>
    </row>
    <row r="239" spans="1:9">
      <c r="A239" t="s">
        <v>115</v>
      </c>
      <c r="B239" s="2">
        <v>31014000</v>
      </c>
      <c r="C239" s="2">
        <v>19849000</v>
      </c>
      <c r="E239" s="2">
        <v>33201000</v>
      </c>
      <c r="F239" s="2">
        <v>21249000</v>
      </c>
      <c r="H239" s="2">
        <v>64215000</v>
      </c>
      <c r="I239" s="2">
        <v>41098000</v>
      </c>
    </row>
    <row r="240" spans="1:9">
      <c r="A240" t="s">
        <v>116</v>
      </c>
      <c r="B240" s="2">
        <v>53291000</v>
      </c>
      <c r="C240" s="2">
        <v>28777000</v>
      </c>
      <c r="E240" s="2">
        <v>47301000</v>
      </c>
      <c r="F240" s="2">
        <v>25543000</v>
      </c>
      <c r="H240" s="2">
        <v>100592000</v>
      </c>
      <c r="I240" s="2">
        <v>54320000</v>
      </c>
    </row>
    <row r="241" spans="1:10">
      <c r="A241" t="s">
        <v>167</v>
      </c>
      <c r="B241" s="2">
        <v>19256000</v>
      </c>
      <c r="C241" s="2">
        <v>10398000</v>
      </c>
      <c r="E241" s="2">
        <v>8675000</v>
      </c>
      <c r="F241" s="2">
        <v>4685000</v>
      </c>
      <c r="H241" s="2">
        <v>27931000</v>
      </c>
      <c r="I241" s="2">
        <v>15083000</v>
      </c>
    </row>
    <row r="242" spans="1:10">
      <c r="A242" t="s">
        <v>118</v>
      </c>
      <c r="B242" s="2">
        <v>17941000</v>
      </c>
      <c r="C242" s="2">
        <v>7894000</v>
      </c>
      <c r="E242" s="2">
        <v>8325000</v>
      </c>
      <c r="F242" s="2">
        <v>3663000</v>
      </c>
      <c r="H242" s="2">
        <v>26266000</v>
      </c>
      <c r="I242" s="2">
        <v>11557000</v>
      </c>
    </row>
    <row r="243" spans="1:10">
      <c r="A243" t="s">
        <v>168</v>
      </c>
      <c r="B243" s="2">
        <v>1194000</v>
      </c>
      <c r="C243" s="2">
        <v>681000</v>
      </c>
      <c r="E243" s="2">
        <v>0</v>
      </c>
      <c r="F243" s="2">
        <v>0</v>
      </c>
      <c r="H243" s="2">
        <v>1194000</v>
      </c>
      <c r="I243" s="2">
        <v>681000</v>
      </c>
    </row>
    <row r="244" spans="1:10">
      <c r="A244" t="s">
        <v>169</v>
      </c>
      <c r="B244" s="2">
        <v>95847000</v>
      </c>
      <c r="C244" s="2">
        <v>54633000</v>
      </c>
      <c r="E244" s="2">
        <v>29438000</v>
      </c>
      <c r="F244" s="2">
        <v>16780000</v>
      </c>
      <c r="H244" s="2">
        <v>125285000</v>
      </c>
      <c r="I244" s="2">
        <v>71413000</v>
      </c>
    </row>
    <row r="245" spans="1:10">
      <c r="A245" t="s">
        <v>68</v>
      </c>
      <c r="B245" s="2">
        <v>308583000</v>
      </c>
      <c r="C245" s="2">
        <v>170854000</v>
      </c>
      <c r="D245" s="6">
        <v>0.55367275579017639</v>
      </c>
      <c r="E245" s="2">
        <v>127915000</v>
      </c>
      <c r="F245" s="2">
        <v>72447000</v>
      </c>
      <c r="G245" s="6">
        <v>0.56636829144353673</v>
      </c>
      <c r="H245" s="2">
        <v>436498000</v>
      </c>
      <c r="I245" s="2">
        <v>243301000</v>
      </c>
      <c r="J245" s="6">
        <v>0.5573931610225018</v>
      </c>
    </row>
    <row r="247" spans="1:10">
      <c r="A247" t="s">
        <v>170</v>
      </c>
    </row>
    <row r="250" spans="1:10">
      <c r="A250" s="3" t="s">
        <v>171</v>
      </c>
    </row>
    <row r="252" spans="1:10">
      <c r="A252" t="s">
        <v>172</v>
      </c>
    </row>
    <row r="253" spans="1:10">
      <c r="A253" t="s">
        <v>173</v>
      </c>
    </row>
    <row r="254" spans="1:10">
      <c r="A254" t="s">
        <v>174</v>
      </c>
    </row>
    <row r="255" spans="1:10">
      <c r="A255" t="s">
        <v>175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6"/>
  <sheetViews>
    <sheetView workbookViewId="0">
      <selection activeCell="C27" sqref="C27"/>
    </sheetView>
  </sheetViews>
  <sheetFormatPr defaultRowHeight="12.75"/>
  <cols>
    <col min="1" max="1" width="28.5703125" bestFit="1" customWidth="1"/>
    <col min="2" max="2" width="16.7109375" style="11" customWidth="1"/>
    <col min="3" max="3" width="16" style="11" customWidth="1"/>
    <col min="4" max="4" width="14.85546875" style="11" customWidth="1"/>
    <col min="5" max="5" width="16.85546875" style="11" customWidth="1"/>
    <col min="6" max="6" width="17.5703125" style="11" customWidth="1"/>
    <col min="7" max="7" width="16.42578125" style="11" customWidth="1"/>
    <col min="8" max="8" width="17.28515625" style="11" customWidth="1"/>
    <col min="9" max="9" width="17.28515625" customWidth="1"/>
  </cols>
  <sheetData>
    <row r="1" spans="1:5">
      <c r="A1" s="3" t="str">
        <f>'2021 data'!A1</f>
        <v>Torbay</v>
      </c>
    </row>
    <row r="2" spans="1:5">
      <c r="A2" s="3" t="str">
        <f>'2021 data'!A2</f>
        <v>2021P</v>
      </c>
    </row>
    <row r="3" spans="1:5">
      <c r="A3" s="5"/>
    </row>
    <row r="4" spans="1:5">
      <c r="A4" s="3" t="s">
        <v>65</v>
      </c>
    </row>
    <row r="6" spans="1:5">
      <c r="A6" s="3" t="s">
        <v>66</v>
      </c>
    </row>
    <row r="7" spans="1:5">
      <c r="B7" s="16" t="s">
        <v>0</v>
      </c>
      <c r="C7" s="16" t="s">
        <v>67</v>
      </c>
      <c r="D7" s="16" t="s">
        <v>68</v>
      </c>
    </row>
    <row r="8" spans="1:5">
      <c r="A8" t="s">
        <v>69</v>
      </c>
      <c r="B8" s="14">
        <f>('2021 data'!B35/'2019 data'!B35)-100%</f>
        <v>-1.9607843137254832E-3</v>
      </c>
      <c r="C8" s="14">
        <f>('2021 data'!D35/'2019 data'!D35)-100%</f>
        <v>-0.8595890410958904</v>
      </c>
      <c r="D8" s="14">
        <f>('2021 data'!F35/'2019 data'!F35)-100%</f>
        <v>-9.0077410274454595E-2</v>
      </c>
      <c r="E8" s="14"/>
    </row>
    <row r="9" spans="1:5">
      <c r="A9" t="s">
        <v>45</v>
      </c>
      <c r="B9" s="14">
        <f>('2021 data'!B36/'2019 data'!B36)-100%</f>
        <v>-9.6153846153846145E-2</v>
      </c>
      <c r="C9" s="14">
        <f>('2021 data'!D36/'2019 data'!D36)-100%</f>
        <v>-0.85365853658536583</v>
      </c>
      <c r="D9" s="14">
        <f>('2021 data'!F36/'2019 data'!F36)-100%</f>
        <v>-0.12488436632747457</v>
      </c>
      <c r="E9" s="14"/>
    </row>
    <row r="10" spans="1:5">
      <c r="A10" t="s">
        <v>70</v>
      </c>
      <c r="B10" s="14">
        <f>('2021 data'!B37/'2019 data'!B37)-100%</f>
        <v>-0.25</v>
      </c>
      <c r="C10" s="14">
        <f>('2021 data'!D37/'2019 data'!D37)-100%</f>
        <v>-0.88888888888888884</v>
      </c>
      <c r="D10" s="14">
        <f>('2021 data'!F37/'2019 data'!F37)-100%</f>
        <v>-0.27751196172248804</v>
      </c>
      <c r="E10" s="14"/>
    </row>
    <row r="11" spans="1:5">
      <c r="A11" t="s">
        <v>71</v>
      </c>
      <c r="B11" s="14">
        <f>('2021 data'!B38/'2019 data'!B38)-100%</f>
        <v>-0.18867924528301883</v>
      </c>
      <c r="C11" s="14">
        <f>('2021 data'!D38/'2019 data'!D38)-100%</f>
        <v>-0.85714285714285721</v>
      </c>
      <c r="D11" s="14">
        <f>('2021 data'!F38/'2019 data'!F38)-100%</f>
        <v>-0.19160926737633066</v>
      </c>
      <c r="E11" s="14"/>
    </row>
    <row r="12" spans="1:5">
      <c r="A12" t="s">
        <v>72</v>
      </c>
      <c r="B12" s="14" t="s">
        <v>176</v>
      </c>
      <c r="C12" s="14">
        <f>('2021 data'!D39/'2019 data'!D39)-100%</f>
        <v>-1</v>
      </c>
      <c r="D12" s="14">
        <f>('2021 data'!F39/'2019 data'!F39)-100%</f>
        <v>-0.23076923076923073</v>
      </c>
      <c r="E12" s="14"/>
    </row>
    <row r="13" spans="1:5">
      <c r="A13" t="s">
        <v>73</v>
      </c>
      <c r="B13" s="14">
        <v>0</v>
      </c>
      <c r="C13" s="14">
        <f>('2021 data'!D40/'2019 data'!D40)-100%</f>
        <v>-0.93478260869565222</v>
      </c>
      <c r="D13" s="14">
        <f>('2021 data'!F40/'2019 data'!F40)-100%</f>
        <v>-0.93478260869565222</v>
      </c>
      <c r="E13" s="14"/>
    </row>
    <row r="14" spans="1:5">
      <c r="A14" t="s">
        <v>53</v>
      </c>
      <c r="B14" s="14">
        <f>('2021 data'!B41/'2019 data'!B41)-100%</f>
        <v>-0.30769230769230771</v>
      </c>
      <c r="C14" s="14">
        <f>('2021 data'!D41/'2019 data'!D41)-100%</f>
        <v>-1</v>
      </c>
      <c r="D14" s="14">
        <f>('2021 data'!F41/'2019 data'!F41)-100%</f>
        <v>-0.32330827067669177</v>
      </c>
      <c r="E14" s="14"/>
    </row>
    <row r="15" spans="1:5">
      <c r="A15" t="s">
        <v>74</v>
      </c>
      <c r="B15" s="14">
        <f>('2021 data'!B42/'2019 data'!B42)-100%</f>
        <v>0</v>
      </c>
      <c r="C15" s="14">
        <v>0</v>
      </c>
      <c r="D15" s="14">
        <f>('2021 data'!F42/'2019 data'!F42)-100%</f>
        <v>0</v>
      </c>
      <c r="E15" s="14"/>
    </row>
    <row r="16" spans="1:5">
      <c r="A16" t="s">
        <v>75</v>
      </c>
      <c r="B16" s="14">
        <f>('2021 data'!B43/'2019 data'!B43)-100%</f>
        <v>-0.7142857142857143</v>
      </c>
      <c r="C16" s="14">
        <f>('2021 data'!D43/'2019 data'!D43)-100%</f>
        <v>-0.88888888888888884</v>
      </c>
      <c r="D16" s="14">
        <f>('2021 data'!F43/'2019 data'!F43)-100%</f>
        <v>-0.75</v>
      </c>
      <c r="E16" s="14"/>
    </row>
    <row r="17" spans="1:5">
      <c r="A17" t="s">
        <v>76</v>
      </c>
      <c r="B17" s="14">
        <f>('2021 data'!B44/'2019 data'!B44)-100%</f>
        <v>-0.51412429378531077</v>
      </c>
      <c r="C17" s="14">
        <f>('2021 data'!D44/'2019 data'!D44)-100%</f>
        <v>-0.71508379888268159</v>
      </c>
      <c r="D17" s="14">
        <f>('2021 data'!F44/'2019 data'!F44)-100%</f>
        <v>-0.53258081067213958</v>
      </c>
      <c r="E17" s="14"/>
    </row>
    <row r="18" spans="1:5">
      <c r="A18" t="s">
        <v>68</v>
      </c>
      <c r="B18" s="14">
        <f>('2021 data'!B45/'2019 data'!B45)-100%</f>
        <v>-0.14901960784313728</v>
      </c>
      <c r="C18" s="14">
        <f>('2021 data'!D45/'2019 data'!D45)-100%</f>
        <v>-0.83684794672586016</v>
      </c>
      <c r="D18" s="14">
        <f>('2021 data'!F45/'2019 data'!F45)-100%</f>
        <v>-0.20484641023331229</v>
      </c>
    </row>
    <row r="20" spans="1:5">
      <c r="A20" s="3" t="s">
        <v>77</v>
      </c>
    </row>
    <row r="21" spans="1:5">
      <c r="B21" s="16" t="s">
        <v>0</v>
      </c>
      <c r="C21" s="16" t="s">
        <v>67</v>
      </c>
      <c r="D21" s="16" t="s">
        <v>68</v>
      </c>
    </row>
    <row r="22" spans="1:5">
      <c r="A22" t="s">
        <v>69</v>
      </c>
      <c r="B22" s="14">
        <f>('2021 data'!B49/'2019 data'!B49)-100%</f>
        <v>0.1729323308270676</v>
      </c>
      <c r="C22" s="14">
        <f>('2021 data'!D49/'2019 data'!D49)-100%</f>
        <v>-0.77456098718557187</v>
      </c>
      <c r="D22" s="14">
        <f>('2021 data'!F49/'2019 data'!F49)-100%</f>
        <v>5.3653581884447688E-2</v>
      </c>
      <c r="E22" s="14"/>
    </row>
    <row r="23" spans="1:5">
      <c r="A23" t="s">
        <v>45</v>
      </c>
      <c r="B23" s="14">
        <f>('2021 data'!B50/'2019 data'!B50)-100%</f>
        <v>6.6213921901528083E-2</v>
      </c>
      <c r="C23" s="14">
        <f>('2021 data'!D50/'2019 data'!D50)-100%</f>
        <v>-0.79381443298969079</v>
      </c>
      <c r="D23" s="14">
        <f>('2021 data'!F50/'2019 data'!F50)-100%</f>
        <v>1.3061484549219404E-2</v>
      </c>
      <c r="E23" s="14"/>
    </row>
    <row r="24" spans="1:5">
      <c r="A24" t="s">
        <v>70</v>
      </c>
      <c r="B24" s="14">
        <f>('2021 data'!B51/'2019 data'!B51)-100%</f>
        <v>-0.13875598086124397</v>
      </c>
      <c r="C24" s="14">
        <f>('2021 data'!D51/'2019 data'!D51)-100%</f>
        <v>-0.78350515463917525</v>
      </c>
      <c r="D24" s="14">
        <f>('2021 data'!F51/'2019 data'!F51)-100%</f>
        <v>-0.16735253772290815</v>
      </c>
      <c r="E24" s="14"/>
    </row>
    <row r="25" spans="1:5">
      <c r="A25" t="s">
        <v>71</v>
      </c>
      <c r="B25" s="14">
        <f>('2021 data'!B52/'2019 data'!B52)-100%</f>
        <v>1.5267175572519109E-2</v>
      </c>
      <c r="C25" s="14">
        <f>('2021 data'!D52/'2019 data'!D52)-100%</f>
        <v>-0.76190476190476186</v>
      </c>
      <c r="D25" s="14">
        <f>('2021 data'!F52/'2019 data'!F52)-100%</f>
        <v>1.1136421159200216E-2</v>
      </c>
      <c r="E25" s="14"/>
    </row>
    <row r="26" spans="1:5">
      <c r="A26" t="s">
        <v>72</v>
      </c>
      <c r="B26" s="14">
        <f>('2021 data'!B53/'2019 data'!B53)-100%</f>
        <v>0</v>
      </c>
      <c r="C26" s="14">
        <f>('2021 data'!D53/'2019 data'!D53)-100%</f>
        <v>-0.74509803921568629</v>
      </c>
      <c r="D26" s="14">
        <f>('2021 data'!F53/'2019 data'!F53)-100%</f>
        <v>-0.46913580246913578</v>
      </c>
      <c r="E26" s="14"/>
    </row>
    <row r="27" spans="1:5">
      <c r="A27" t="s">
        <v>73</v>
      </c>
      <c r="B27" s="14">
        <v>0</v>
      </c>
      <c r="C27" s="14">
        <f>('2021 data'!D54/'2019 data'!D54)-100%</f>
        <v>-0.74136125654450269</v>
      </c>
      <c r="D27" s="14">
        <f>('2021 data'!F54/'2019 data'!F54)-100%</f>
        <v>-0.74136125654450269</v>
      </c>
      <c r="E27" s="14"/>
    </row>
    <row r="28" spans="1:5">
      <c r="A28" t="s">
        <v>53</v>
      </c>
      <c r="B28" s="14">
        <f>('2021 data'!B55/'2019 data'!B55)-100%</f>
        <v>-0.5</v>
      </c>
      <c r="C28" s="14">
        <f>('2021 data'!D55/'2019 data'!D55)-100%</f>
        <v>-0.79032258064516125</v>
      </c>
      <c r="D28" s="14">
        <f>('2021 data'!F55/'2019 data'!F55)-100%</f>
        <v>-0.52493074792243766</v>
      </c>
      <c r="E28" s="14"/>
    </row>
    <row r="29" spans="1:5">
      <c r="A29" t="s">
        <v>74</v>
      </c>
      <c r="B29" s="14">
        <f>('2021 data'!B56/'2019 data'!B56)-100%</f>
        <v>-0.17073170731707321</v>
      </c>
      <c r="C29" s="14">
        <v>0</v>
      </c>
      <c r="D29" s="14">
        <f>('2021 data'!F56/'2019 data'!F56)-100%</f>
        <v>-0.17073170731707321</v>
      </c>
      <c r="E29" s="14"/>
    </row>
    <row r="30" spans="1:5">
      <c r="A30" t="s">
        <v>75</v>
      </c>
      <c r="B30" s="14">
        <f>('2021 data'!B57/'2019 data'!B57)-100%</f>
        <v>-0.25</v>
      </c>
      <c r="C30" s="14">
        <f>('2021 data'!D57/'2019 data'!D57)-100%</f>
        <v>-0.67961165048543681</v>
      </c>
      <c r="D30" s="14">
        <f>('2021 data'!F57/'2019 data'!F57)-100%</f>
        <v>-0.44843049327354256</v>
      </c>
      <c r="E30" s="14"/>
    </row>
    <row r="31" spans="1:5">
      <c r="A31" t="s">
        <v>76</v>
      </c>
      <c r="B31" s="14">
        <f>('2021 data'!B58/'2019 data'!B58)-100%</f>
        <v>-0.45853658536585362</v>
      </c>
      <c r="C31" s="14">
        <f>('2021 data'!D58/'2019 data'!D58)-100%</f>
        <v>-0.54014129736673089</v>
      </c>
      <c r="D31" s="14">
        <f>('2021 data'!F58/'2019 data'!F58)-100%</f>
        <v>-0.47502270663033608</v>
      </c>
      <c r="E31" s="14"/>
    </row>
    <row r="32" spans="1:5">
      <c r="A32" t="s">
        <v>68</v>
      </c>
      <c r="B32" s="14">
        <f>('2021 data'!B59/'2019 data'!B59)-100%</f>
        <v>-1.294926004228325E-2</v>
      </c>
      <c r="C32" s="14">
        <f>('2021 data'!D59/'2019 data'!D59)-100%</f>
        <v>-0.70035427932127536</v>
      </c>
      <c r="D32" s="14">
        <f>('2021 data'!F59/'2019 data'!F59)-100%</f>
        <v>-9.8280212022313296E-2</v>
      </c>
    </row>
    <row r="34" spans="1:5">
      <c r="A34" s="3" t="s">
        <v>78</v>
      </c>
    </row>
    <row r="35" spans="1:5">
      <c r="B35" s="16" t="s">
        <v>0</v>
      </c>
      <c r="C35" s="16" t="s">
        <v>67</v>
      </c>
      <c r="D35" s="16" t="s">
        <v>68</v>
      </c>
    </row>
    <row r="36" spans="1:5">
      <c r="A36" t="s">
        <v>69</v>
      </c>
      <c r="B36" s="14">
        <f>('2021 data'!B63/'2019 data'!B63)-100%</f>
        <v>-0.14145160424938297</v>
      </c>
      <c r="C36" s="14">
        <f>('2021 data'!D63/'2019 data'!D63)-100%</f>
        <v>-0.84279000742023247</v>
      </c>
      <c r="D36" s="14">
        <f>('2021 data'!F63/'2019 data'!F63)-100%</f>
        <v>-0.22518441521624866</v>
      </c>
      <c r="E36" s="14"/>
    </row>
    <row r="37" spans="1:5">
      <c r="A37" t="s">
        <v>45</v>
      </c>
      <c r="B37" s="14">
        <f>('2021 data'!B64/'2019 data'!B64)-100%</f>
        <v>-0.2189342191447553</v>
      </c>
      <c r="C37" s="14">
        <f>('2021 data'!D64/'2019 data'!D64)-100%</f>
        <v>-0.85867237687366171</v>
      </c>
      <c r="D37" s="14">
        <f>('2021 data'!F64/'2019 data'!F64)-100%</f>
        <v>-0.25828759604829854</v>
      </c>
      <c r="E37" s="14"/>
    </row>
    <row r="38" spans="1:5">
      <c r="A38" t="s">
        <v>70</v>
      </c>
      <c r="B38" s="14">
        <f>('2021 data'!B65/'2019 data'!B65)-100%</f>
        <v>-0.22648752399232241</v>
      </c>
      <c r="C38" s="14">
        <f>('2021 data'!D65/'2019 data'!D65)-100%</f>
        <v>-0.84989858012170383</v>
      </c>
      <c r="D38" s="14">
        <f>('2021 data'!F65/'2019 data'!F65)-100%</f>
        <v>-0.26595608064723253</v>
      </c>
      <c r="E38" s="14"/>
    </row>
    <row r="39" spans="1:5">
      <c r="A39" t="s">
        <v>71</v>
      </c>
      <c r="B39" s="14">
        <f>('2021 data'!B66/'2019 data'!B66)-100%</f>
        <v>-0.22651459715878985</v>
      </c>
      <c r="C39" s="14">
        <f>('2021 data'!D66/'2019 data'!D66)-100%</f>
        <v>-0.81614349775784756</v>
      </c>
      <c r="D39" s="14">
        <f>('2021 data'!F66/'2019 data'!F66)-100%</f>
        <v>-0.22981382044462284</v>
      </c>
      <c r="E39" s="14"/>
    </row>
    <row r="40" spans="1:5">
      <c r="A40" t="s">
        <v>72</v>
      </c>
      <c r="B40" s="14">
        <f>('2021 data'!B67/'2019 data'!B67)-100%</f>
        <v>-0.23668639053254437</v>
      </c>
      <c r="C40" s="14">
        <f>('2021 data'!D67/'2019 data'!D67)-100%</f>
        <v>-0.8936170212765957</v>
      </c>
      <c r="D40" s="14">
        <f>('2021 data'!F67/'2019 data'!F67)-100%</f>
        <v>-0.68990825688073398</v>
      </c>
      <c r="E40" s="14"/>
    </row>
    <row r="41" spans="1:5">
      <c r="A41" t="s">
        <v>73</v>
      </c>
      <c r="B41" s="14">
        <v>0</v>
      </c>
      <c r="C41" s="14">
        <f>('2021 data'!D68/'2019 data'!D68)-100%</f>
        <v>-0.8524173027989822</v>
      </c>
      <c r="D41" s="14">
        <f>('2021 data'!F68/'2019 data'!F68)-100%</f>
        <v>-0.8524173027989822</v>
      </c>
      <c r="E41" s="14"/>
    </row>
    <row r="42" spans="1:5">
      <c r="A42" t="s">
        <v>53</v>
      </c>
      <c r="B42" s="14">
        <f>('2021 data'!B69/'2019 data'!B69)-100%</f>
        <v>-0.19523562920766446</v>
      </c>
      <c r="C42" s="14">
        <f>('2021 data'!D69/'2019 data'!D69)-100%</f>
        <v>-0.88063660477453576</v>
      </c>
      <c r="D42" s="14">
        <f>('2021 data'!F69/'2019 data'!F69)-100%</f>
        <v>-0.30719237435008662</v>
      </c>
      <c r="E42" s="14"/>
    </row>
    <row r="43" spans="1:5">
      <c r="A43" t="s">
        <v>74</v>
      </c>
      <c r="B43" s="14">
        <f>('2021 data'!B70/'2019 data'!B70)-100%</f>
        <v>-0.22445972495088407</v>
      </c>
      <c r="C43" s="14">
        <v>0</v>
      </c>
      <c r="D43" s="14">
        <f>('2021 data'!F70/'2019 data'!F70)-100%</f>
        <v>-0.22445972495088407</v>
      </c>
      <c r="E43" s="14"/>
    </row>
    <row r="44" spans="1:5">
      <c r="A44" t="s">
        <v>75</v>
      </c>
      <c r="B44" s="14">
        <f>('2021 data'!B71/'2019 data'!B71)-100%</f>
        <v>-0.20072332730560583</v>
      </c>
      <c r="C44" s="14">
        <f>('2021 data'!D71/'2019 data'!D71)-100%</f>
        <v>-0.54828660436137078</v>
      </c>
      <c r="D44" s="14">
        <f>('2021 data'!F71/'2019 data'!F71)-100%</f>
        <v>-0.32837528604118993</v>
      </c>
      <c r="E44" s="14"/>
    </row>
    <row r="45" spans="1:5">
      <c r="A45" t="s">
        <v>76</v>
      </c>
      <c r="B45" s="14">
        <f>('2021 data'!B72/'2019 data'!B72)-100%</f>
        <v>-0.20158770806658133</v>
      </c>
      <c r="C45" s="14">
        <f>('2021 data'!D72/'2019 data'!D72)-100%</f>
        <v>-0.68244644091223217</v>
      </c>
      <c r="D45" s="14">
        <f>('2021 data'!F72/'2019 data'!F72)-100%</f>
        <v>-0.31153952514518235</v>
      </c>
      <c r="E45" s="14"/>
    </row>
    <row r="46" spans="1:5">
      <c r="A46" t="s">
        <v>68</v>
      </c>
      <c r="B46" s="14">
        <f>('2021 data'!B73/'2019 data'!B73)-100%</f>
        <v>-0.17491092851086154</v>
      </c>
      <c r="C46" s="14">
        <f>('2021 data'!D73/'2019 data'!D73)-100%</f>
        <v>-0.81761147210396601</v>
      </c>
      <c r="D46" s="14">
        <f>('2021 data'!F73/'2019 data'!F73)-100%</f>
        <v>-0.25173504745643549</v>
      </c>
    </row>
    <row r="48" spans="1:5">
      <c r="A48" s="3" t="s">
        <v>84</v>
      </c>
    </row>
    <row r="49" spans="1:8">
      <c r="B49" s="11" t="s">
        <v>2</v>
      </c>
      <c r="C49" s="11" t="s">
        <v>5</v>
      </c>
    </row>
    <row r="50" spans="1:8">
      <c r="A50" t="s">
        <v>85</v>
      </c>
      <c r="B50" s="14">
        <f>('2021 data'!B83/'2019 data'!B116)-100%</f>
        <v>-0.21094160967911624</v>
      </c>
      <c r="C50" s="14">
        <f>('2021 data'!C83/'2019 data'!C116)-100%</f>
        <v>-0.16951984896418004</v>
      </c>
    </row>
    <row r="51" spans="1:8">
      <c r="A51" t="s">
        <v>86</v>
      </c>
      <c r="B51" s="14">
        <f>('2021 data'!B84/'2019 data'!B117)-100%</f>
        <v>-0.38888888888888884</v>
      </c>
      <c r="C51" s="14">
        <f>('2021 data'!C84/'2019 data'!C117)-100%</f>
        <v>-0.35490196078431369</v>
      </c>
    </row>
    <row r="52" spans="1:8">
      <c r="A52" t="s">
        <v>87</v>
      </c>
      <c r="B52" s="14">
        <f>('2021 data'!B85/'2019 data'!B118)-100%</f>
        <v>-0.18458417849898578</v>
      </c>
      <c r="C52" s="14">
        <f>('2021 data'!C85/'2019 data'!C118)-100%</f>
        <v>-0.14169683257918553</v>
      </c>
    </row>
    <row r="53" spans="1:8">
      <c r="A53" t="s">
        <v>68</v>
      </c>
      <c r="B53" s="14">
        <f>('2021 data'!B86/'2019 data'!B119)-100%</f>
        <v>-0.2023878858474083</v>
      </c>
      <c r="C53" s="14">
        <f>('2021 data'!C86/'2019 data'!C119)-100%</f>
        <v>-0.16189716569181933</v>
      </c>
    </row>
    <row r="55" spans="1:8">
      <c r="A55" s="3" t="s">
        <v>90</v>
      </c>
    </row>
    <row r="57" spans="1:8">
      <c r="B57" s="11" t="s">
        <v>91</v>
      </c>
      <c r="C57" s="11" t="s">
        <v>92</v>
      </c>
      <c r="D57" s="11" t="s">
        <v>93</v>
      </c>
      <c r="E57" s="11" t="s">
        <v>94</v>
      </c>
      <c r="F57" s="11" t="s">
        <v>95</v>
      </c>
      <c r="G57" s="11" t="s">
        <v>68</v>
      </c>
    </row>
    <row r="58" spans="1:8">
      <c r="A58" t="s">
        <v>97</v>
      </c>
      <c r="B58" s="14">
        <f>('2021 data'!B95/'2019 data'!B128)-100%</f>
        <v>-0.12058421179689383</v>
      </c>
      <c r="C58" s="14">
        <f>('2021 data'!C95/'2019 data'!C128)-100%</f>
        <v>-0.11662636033857321</v>
      </c>
      <c r="D58" s="14">
        <f>('2021 data'!D95/'2019 data'!D128)-100%</f>
        <v>-8.5329161150559663E-2</v>
      </c>
      <c r="E58" s="14">
        <f>('2021 data'!E95/'2019 data'!E128)-100%</f>
        <v>-0.36467368121711929</v>
      </c>
      <c r="F58" s="14">
        <f>('2021 data'!F95/'2019 data'!F128)-100%</f>
        <v>-0.33784303522544734</v>
      </c>
      <c r="G58" s="14">
        <f>('2021 data'!G95/'2019 data'!G128)-100%</f>
        <v>-0.17491406582709745</v>
      </c>
      <c r="H58" s="14"/>
    </row>
    <row r="59" spans="1:8">
      <c r="A59" t="s">
        <v>98</v>
      </c>
      <c r="B59" s="14">
        <f>('2021 data'!B96/'2019 data'!B129)-100%</f>
        <v>-0.86180124223602483</v>
      </c>
      <c r="C59" s="14">
        <f>('2021 data'!C96/'2019 data'!C129)-100%</f>
        <v>-0.79211929685956939</v>
      </c>
      <c r="D59" s="14">
        <f>('2021 data'!D96/'2019 data'!D129)-100%</f>
        <v>-0.77267973856209149</v>
      </c>
      <c r="E59" s="14">
        <f>('2021 data'!E96/'2019 data'!E129)-100%</f>
        <v>-0.85718201754385959</v>
      </c>
      <c r="F59" s="14">
        <f>('2021 data'!F96/'2019 data'!F129)-100%</f>
        <v>-0.80972388955582231</v>
      </c>
      <c r="G59" s="14">
        <f>('2021 data'!G96/'2019 data'!G129)-100%</f>
        <v>-0.81761147210396601</v>
      </c>
      <c r="H59" s="14"/>
    </row>
    <row r="60" spans="1:8">
      <c r="A60" t="s">
        <v>68</v>
      </c>
      <c r="B60" s="14">
        <f>('2021 data'!B97/'2019 data'!B130)-100%</f>
        <v>-0.19411221050342498</v>
      </c>
      <c r="C60" s="14">
        <f>('2021 data'!C97/'2019 data'!C130)-100%</f>
        <v>-0.27493866592602878</v>
      </c>
      <c r="D60" s="14">
        <f>('2021 data'!D97/'2019 data'!D130)-100%</f>
        <v>-0.16522571528421437</v>
      </c>
      <c r="E60" s="14">
        <f>('2021 data'!E97/'2019 data'!E130)-100%</f>
        <v>-0.42120830711139079</v>
      </c>
      <c r="F60" s="14">
        <f>('2021 data'!F97/'2019 data'!F130)-100%</f>
        <v>-0.37092125470725601</v>
      </c>
      <c r="G60" s="14">
        <f>('2021 data'!G97/'2019 data'!G130)-100%</f>
        <v>-0.25173755256180197</v>
      </c>
      <c r="H60" s="14"/>
    </row>
    <row r="61" spans="1:8">
      <c r="B61" s="14"/>
      <c r="C61" s="14"/>
      <c r="D61" s="14"/>
      <c r="E61" s="14"/>
      <c r="F61" s="14"/>
      <c r="G61" s="14"/>
      <c r="H61" s="14"/>
    </row>
    <row r="62" spans="1:8">
      <c r="A62" t="s">
        <v>99</v>
      </c>
      <c r="B62" s="14">
        <v>0</v>
      </c>
      <c r="C62" s="14">
        <f>('2021 data'!C100/'2019 data'!C133)-100%</f>
        <v>-0.14486064716831981</v>
      </c>
      <c r="D62" s="14">
        <f>('2021 data'!D100/'2019 data'!D133)-100%</f>
        <v>-7.5914345271934858E-2</v>
      </c>
      <c r="E62" s="14">
        <f>('2021 data'!E100/'2019 data'!E133)-100%</f>
        <v>-0.3723421262989608</v>
      </c>
      <c r="F62" s="14">
        <f>('2021 data'!F100/'2019 data'!F133)-100%</f>
        <v>-0.29299363057324845</v>
      </c>
      <c r="G62" s="14">
        <f>('2021 data'!G100/'2019 data'!G133)-100%</f>
        <v>-0.16189716569181933</v>
      </c>
      <c r="H62" s="14"/>
    </row>
    <row r="63" spans="1:8">
      <c r="B63" s="14"/>
      <c r="C63" s="14"/>
      <c r="D63" s="14"/>
      <c r="E63" s="14"/>
      <c r="F63" s="14"/>
      <c r="G63" s="14"/>
      <c r="H63" s="14"/>
    </row>
    <row r="64" spans="1:8">
      <c r="A64" t="s">
        <v>68</v>
      </c>
      <c r="B64" s="14">
        <f>('2021 data'!B103/'2019 data'!B136)-100%</f>
        <v>-0.19411221050342498</v>
      </c>
      <c r="C64" s="14">
        <f>('2021 data'!C103/'2019 data'!C136)-100%</f>
        <v>-0.21304732902223888</v>
      </c>
      <c r="D64" s="14">
        <f>('2021 data'!D103/'2019 data'!D136)-100%</f>
        <v>-0.12548173009621955</v>
      </c>
      <c r="E64" s="14">
        <f>('2021 data'!E103/'2019 data'!E136)-100%</f>
        <v>-0.40740573492887788</v>
      </c>
      <c r="F64" s="14">
        <f>('2021 data'!F103/'2019 data'!F136)-100%</f>
        <v>-0.34814914083206772</v>
      </c>
      <c r="G64" s="14">
        <f>('2021 data'!G103/'2019 data'!G136)-100%</f>
        <v>-0.22536410465022771</v>
      </c>
    </row>
    <row r="66" spans="1:9">
      <c r="A66" s="3" t="s">
        <v>102</v>
      </c>
    </row>
    <row r="68" spans="1:9">
      <c r="B68" s="11" t="s">
        <v>53</v>
      </c>
      <c r="C68" s="11" t="s">
        <v>105</v>
      </c>
      <c r="D68" s="11" t="s">
        <v>49</v>
      </c>
      <c r="E68" s="11" t="s">
        <v>106</v>
      </c>
      <c r="F68" s="11" t="s">
        <v>68</v>
      </c>
    </row>
    <row r="69" spans="1:9">
      <c r="A69" t="s">
        <v>107</v>
      </c>
      <c r="B69" s="14">
        <f>('2021 data'!B115/'2019 data'!B148)-100%</f>
        <v>-0.52486187845303867</v>
      </c>
      <c r="C69" s="14">
        <f>('2021 data'!C115/'2019 data'!C148)-100%</f>
        <v>-0.17042900305769593</v>
      </c>
      <c r="D69" s="14">
        <v>0</v>
      </c>
      <c r="E69" s="14">
        <f>('2021 data'!E115/'2019 data'!E148)-100%</f>
        <v>-0.47459779847586792</v>
      </c>
      <c r="F69" s="14">
        <f>('2021 data'!F115/'2019 data'!F148)-100%</f>
        <v>-0.41363711980123308</v>
      </c>
    </row>
    <row r="71" spans="1:9">
      <c r="A71" s="3" t="s">
        <v>111</v>
      </c>
    </row>
    <row r="73" spans="1:9">
      <c r="A73" s="3" t="s">
        <v>112</v>
      </c>
    </row>
    <row r="74" spans="1:9">
      <c r="E74" s="16" t="s">
        <v>177</v>
      </c>
    </row>
    <row r="75" spans="1:9">
      <c r="A75" t="s">
        <v>113</v>
      </c>
    </row>
    <row r="76" spans="1:9">
      <c r="B76" s="11" t="s">
        <v>65</v>
      </c>
      <c r="C76" s="11" t="s">
        <v>114</v>
      </c>
      <c r="D76" s="11" t="s">
        <v>130</v>
      </c>
      <c r="F76" s="11" t="s">
        <v>135</v>
      </c>
      <c r="G76" s="11" t="s">
        <v>136</v>
      </c>
      <c r="H76" s="11" t="s">
        <v>68</v>
      </c>
      <c r="I76" s="11"/>
    </row>
    <row r="77" spans="1:9">
      <c r="A77" t="s">
        <v>91</v>
      </c>
      <c r="B77" s="14">
        <f>('2021 data'!B134/'2019 data'!B167)-100%</f>
        <v>-0.19376790830945556</v>
      </c>
      <c r="C77" s="14">
        <f>('2021 data'!D134/'2019 data'!D167)-100%</f>
        <v>-7.582938388625593E-2</v>
      </c>
      <c r="D77" s="14">
        <f>('2021 data'!F134/'2019 data'!F167)-100%</f>
        <v>-0.19266421253381827</v>
      </c>
      <c r="E77" t="s">
        <v>91</v>
      </c>
      <c r="F77" s="12">
        <f>'2019 data'!B167-'2021 data'!B134</f>
        <v>21640000</v>
      </c>
      <c r="G77" s="12">
        <f>'2019 data'!D167-'2021 data'!D134</f>
        <v>80000</v>
      </c>
      <c r="H77" s="12">
        <f>'2019 data'!F167-'2021 data'!F134</f>
        <v>21720000</v>
      </c>
      <c r="I77" s="11"/>
    </row>
    <row r="78" spans="1:9">
      <c r="A78" t="s">
        <v>115</v>
      </c>
      <c r="B78" s="14">
        <f>('2021 data'!B135/'2019 data'!B168)-100%</f>
        <v>-0.27493337073923407</v>
      </c>
      <c r="C78" s="14">
        <f>('2021 data'!D135/'2019 data'!D168)-100%</f>
        <v>-0.14485511912427562</v>
      </c>
      <c r="D78" s="14">
        <f>('2021 data'!F135/'2019 data'!F168)-100%</f>
        <v>-0.21304182649297176</v>
      </c>
      <c r="E78" t="s">
        <v>115</v>
      </c>
      <c r="F78" s="12">
        <f>'2019 data'!B168-'2021 data'!B135</f>
        <v>11760000</v>
      </c>
      <c r="G78" s="12">
        <f>'2019 data'!D168-'2021 data'!D135</f>
        <v>5624000</v>
      </c>
      <c r="H78" s="12">
        <f>'2019 data'!F168-'2021 data'!F135</f>
        <v>17384000</v>
      </c>
      <c r="I78" s="11"/>
    </row>
    <row r="79" spans="1:9">
      <c r="A79" t="s">
        <v>116</v>
      </c>
      <c r="B79" s="14">
        <f>('2021 data'!B136/'2019 data'!B169)-100%</f>
        <v>-0.16522815207005126</v>
      </c>
      <c r="C79" s="14">
        <f>('2021 data'!D136/'2019 data'!D169)-100%</f>
        <v>-7.5917713481938764E-2</v>
      </c>
      <c r="D79" s="14">
        <f>('2021 data'!F136/'2019 data'!F169)-100%</f>
        <v>-0.1254846730304453</v>
      </c>
      <c r="E79" t="s">
        <v>116</v>
      </c>
      <c r="F79" s="12">
        <f>'2019 data'!B169-'2021 data'!B136</f>
        <v>10548000</v>
      </c>
      <c r="G79" s="12">
        <f>'2019 data'!D169-'2021 data'!D136</f>
        <v>3886000</v>
      </c>
      <c r="H79" s="12">
        <f>'2019 data'!F169-'2021 data'!F136</f>
        <v>14434000</v>
      </c>
      <c r="I79" s="11"/>
    </row>
    <row r="80" spans="1:9">
      <c r="A80" t="s">
        <v>117</v>
      </c>
      <c r="B80" s="14">
        <f>('2021 data'!B137/'2019 data'!B170)-100%</f>
        <v>-0.41417706114998476</v>
      </c>
      <c r="C80" s="14">
        <f>('2021 data'!D137/'2019 data'!D170)-100%</f>
        <v>-0.35405807892777363</v>
      </c>
      <c r="D80" s="14">
        <f>('2021 data'!F137/'2019 data'!F170)-100%</f>
        <v>-0.39673866090712739</v>
      </c>
      <c r="E80" t="s">
        <v>117</v>
      </c>
      <c r="F80" s="12">
        <f>'2019 data'!B170-'2021 data'!B137</f>
        <v>13614000</v>
      </c>
      <c r="G80" s="12">
        <f>'2019 data'!D170-'2021 data'!D137</f>
        <v>4755000</v>
      </c>
      <c r="H80" s="12">
        <f>'2019 data'!F170-'2021 data'!F137</f>
        <v>18369000</v>
      </c>
      <c r="I80" s="11"/>
    </row>
    <row r="81" spans="1:9">
      <c r="A81" t="s">
        <v>118</v>
      </c>
      <c r="B81" s="14">
        <f>('2021 data'!B138/'2019 data'!B171)-100%</f>
        <v>-0.37093267882187941</v>
      </c>
      <c r="C81" s="14">
        <f>('2021 data'!D138/'2019 data'!D171)-100%</f>
        <v>-0.29299363057324845</v>
      </c>
      <c r="D81" s="14">
        <f>('2021 data'!F138/'2019 data'!F171)-100%</f>
        <v>-0.34815733962030027</v>
      </c>
      <c r="E81" t="s">
        <v>118</v>
      </c>
      <c r="F81" s="12">
        <f>'2019 data'!B171-'2021 data'!B138</f>
        <v>10579000</v>
      </c>
      <c r="G81" s="12">
        <f>'2019 data'!D171-'2021 data'!D138</f>
        <v>3450000</v>
      </c>
      <c r="H81" s="12">
        <f>'2019 data'!F171-'2021 data'!F138</f>
        <v>14029000</v>
      </c>
      <c r="I81" s="11"/>
    </row>
    <row r="82" spans="1:9">
      <c r="B82" s="14"/>
      <c r="C82" s="14"/>
      <c r="D82" s="14"/>
      <c r="E82" t="s">
        <v>119</v>
      </c>
      <c r="F82" s="12">
        <f>'2019 data'!B173-'2021 data'!B140</f>
        <v>4211239.5166963544</v>
      </c>
      <c r="G82" s="12">
        <f>'2019 data'!D173-'2021 data'!D140</f>
        <v>0</v>
      </c>
      <c r="H82" s="12">
        <f>'2019 data'!F173-'2021 data'!F140</f>
        <v>4211239.5166963544</v>
      </c>
      <c r="I82" s="11"/>
    </row>
    <row r="83" spans="1:9">
      <c r="A83" t="s">
        <v>119</v>
      </c>
      <c r="B83" s="14">
        <f>('2021 data'!B140/'2019 data'!B173)-100%</f>
        <v>-0.41363711980123308</v>
      </c>
      <c r="C83" s="14">
        <v>0</v>
      </c>
      <c r="D83" s="14">
        <f>('2021 data'!F140/'2019 data'!F173)-100%</f>
        <v>-0.41363711980123308</v>
      </c>
      <c r="E83" t="s">
        <v>120</v>
      </c>
      <c r="F83" s="12">
        <f>'2019 data'!B175-'2021 data'!B142</f>
        <v>72352239.516696364</v>
      </c>
      <c r="G83" s="12">
        <f>'2019 data'!D175-'2021 data'!D142</f>
        <v>17795000</v>
      </c>
      <c r="H83" s="12">
        <f>'2019 data'!F175-'2021 data'!F142</f>
        <v>90147239.516696334</v>
      </c>
      <c r="I83" s="11"/>
    </row>
    <row r="84" spans="1:9">
      <c r="B84" s="14"/>
      <c r="C84" s="14"/>
      <c r="D84" s="14"/>
      <c r="E84"/>
      <c r="F84" s="12"/>
      <c r="G84" s="12"/>
    </row>
    <row r="85" spans="1:9">
      <c r="A85" t="s">
        <v>120</v>
      </c>
      <c r="B85" s="14">
        <f>('2021 data'!B142/'2019 data'!B175)-100%</f>
        <v>-0.24960753842041905</v>
      </c>
      <c r="C85" s="14">
        <f>('2021 data'!D142/'2019 data'!D175)-100%</f>
        <v>-0.15304630521535711</v>
      </c>
      <c r="D85" s="14">
        <f>('2021 data'!F142/'2019 data'!F175)-100%</f>
        <v>-0.22196318355599187</v>
      </c>
    </row>
    <row r="87" spans="1:9">
      <c r="A87" s="3" t="s">
        <v>123</v>
      </c>
    </row>
    <row r="88" spans="1:9">
      <c r="A88" s="3"/>
      <c r="B88" s="11" t="s">
        <v>65</v>
      </c>
      <c r="C88" s="11" t="s">
        <v>114</v>
      </c>
      <c r="D88" s="11" t="s">
        <v>130</v>
      </c>
    </row>
    <row r="89" spans="1:9">
      <c r="A89" t="s">
        <v>124</v>
      </c>
      <c r="B89" s="14">
        <f>('2021 data'!B149/'2019 data'!B182)-100%</f>
        <v>-0.21348072562358278</v>
      </c>
      <c r="C89" s="14">
        <f>('2021 data'!D149/'2019 data'!D182)-100%</f>
        <v>-0.12994277905884366</v>
      </c>
      <c r="D89" s="14">
        <f>('2021 data'!F149/'2019 data'!F182)-100%</f>
        <v>-0.19595405758927775</v>
      </c>
    </row>
    <row r="90" spans="1:9">
      <c r="A90" t="s">
        <v>125</v>
      </c>
      <c r="B90" s="14">
        <f>('2021 data'!B150/'2019 data'!B183)-100%</f>
        <v>-0.41355599214145378</v>
      </c>
      <c r="C90" s="14">
        <v>0</v>
      </c>
      <c r="D90" s="14">
        <f>('2021 data'!F150/'2019 data'!F183)-100%</f>
        <v>-0.41355599214145378</v>
      </c>
    </row>
    <row r="91" spans="1:9">
      <c r="A91" t="s">
        <v>126</v>
      </c>
      <c r="B91" s="14">
        <f>('2021 data'!B151/'2019 data'!B184)-100%</f>
        <v>-0.22784191558243239</v>
      </c>
      <c r="C91" s="14">
        <f>('2021 data'!D151/'2019 data'!D184)-100%</f>
        <v>-0.16631404654585591</v>
      </c>
      <c r="D91" s="14">
        <f>('2021 data'!F151/'2019 data'!F184)-100%</f>
        <v>-0.21250544562401119</v>
      </c>
    </row>
    <row r="93" spans="1:9">
      <c r="A93" s="3" t="s">
        <v>129</v>
      </c>
    </row>
    <row r="94" spans="1:9">
      <c r="B94" s="11" t="s">
        <v>65</v>
      </c>
      <c r="C94" s="11" t="s">
        <v>114</v>
      </c>
      <c r="D94" s="11" t="s">
        <v>130</v>
      </c>
      <c r="F94" s="11" t="s">
        <v>135</v>
      </c>
      <c r="G94" s="11" t="s">
        <v>136</v>
      </c>
      <c r="H94" s="11" t="s">
        <v>68</v>
      </c>
    </row>
    <row r="95" spans="1:9">
      <c r="A95" t="s">
        <v>131</v>
      </c>
      <c r="B95" s="14">
        <f>('2021 data'!B158/'2019 data'!B191)-100%</f>
        <v>-0.24960753842041905</v>
      </c>
      <c r="C95" s="14">
        <f>('2021 data'!D158/'2019 data'!D191)-100%</f>
        <v>-0.15304630521535711</v>
      </c>
      <c r="D95" s="14">
        <f>('2021 data'!F158/'2019 data'!F191)-100%</f>
        <v>-0.22196318355599187</v>
      </c>
      <c r="E95" t="s">
        <v>131</v>
      </c>
      <c r="F95" s="12">
        <f>'2019 data'!B191-'2021 data'!B158</f>
        <v>72352239.516696364</v>
      </c>
      <c r="G95" s="12">
        <f>'2019 data'!D191-'2021 data'!D158</f>
        <v>17795000</v>
      </c>
      <c r="H95" s="12">
        <f>'2019 data'!F191-'2021 data'!F158</f>
        <v>90147239.516696334</v>
      </c>
    </row>
    <row r="96" spans="1:9">
      <c r="A96" t="s">
        <v>132</v>
      </c>
      <c r="B96" s="14">
        <f>('2021 data'!B159/'2019 data'!B192)-100%</f>
        <v>-0.2206166956691441</v>
      </c>
      <c r="C96" s="14">
        <f>('2021 data'!D159/'2019 data'!D192)-100%</f>
        <v>-0.14147394208055064</v>
      </c>
      <c r="D96" s="14">
        <f>('2021 data'!F159/'2019 data'!F192)-100%</f>
        <v>-0.20336116286315631</v>
      </c>
      <c r="E96" t="s">
        <v>132</v>
      </c>
      <c r="F96" s="12">
        <f>'2019 data'!B192-'2021 data'!B159</f>
        <v>27131000</v>
      </c>
      <c r="G96" s="12">
        <f>'2019 data'!D192-'2021 data'!D159</f>
        <v>4851000</v>
      </c>
      <c r="H96" s="12">
        <f>'2019 data'!F192-'2021 data'!F159</f>
        <v>31982000</v>
      </c>
    </row>
    <row r="97" spans="1:9">
      <c r="A97" t="s">
        <v>68</v>
      </c>
      <c r="B97" s="14">
        <f>('2021 data'!B160/'2019 data'!B193)-100%</f>
        <v>-0.24097170228972908</v>
      </c>
      <c r="C97" s="14">
        <f>('2021 data'!D160/'2019 data'!D193)-100%</f>
        <v>-0.15041079695273007</v>
      </c>
      <c r="D97" s="14">
        <f>('2021 data'!F160/'2019 data'!F193)-100%</f>
        <v>-0.21677065886531721</v>
      </c>
      <c r="E97" t="s">
        <v>68</v>
      </c>
      <c r="F97" s="12">
        <f>'2019 data'!B193-'2021 data'!B160</f>
        <v>99483239.516696334</v>
      </c>
      <c r="G97" s="12">
        <f>'2019 data'!D193-'2021 data'!D160</f>
        <v>22646000</v>
      </c>
      <c r="H97" s="12">
        <f>'2019 data'!F193-'2021 data'!F160</f>
        <v>122129239.51669633</v>
      </c>
    </row>
    <row r="99" spans="1:9">
      <c r="A99" s="3" t="s">
        <v>133</v>
      </c>
    </row>
    <row r="101" spans="1:9">
      <c r="A101" s="3" t="s">
        <v>134</v>
      </c>
      <c r="E101" s="16" t="s">
        <v>177</v>
      </c>
    </row>
    <row r="102" spans="1:9">
      <c r="A102" s="3"/>
      <c r="B102" s="11" t="s">
        <v>135</v>
      </c>
      <c r="C102" s="11" t="s">
        <v>136</v>
      </c>
      <c r="D102" s="11" t="s">
        <v>68</v>
      </c>
      <c r="F102" s="11" t="s">
        <v>135</v>
      </c>
      <c r="G102" s="11" t="s">
        <v>136</v>
      </c>
      <c r="H102" s="11" t="s">
        <v>68</v>
      </c>
      <c r="I102" s="11"/>
    </row>
    <row r="103" spans="1:9">
      <c r="B103" s="11" t="s">
        <v>137</v>
      </c>
      <c r="F103" s="11" t="s">
        <v>137</v>
      </c>
      <c r="I103" s="11"/>
    </row>
    <row r="104" spans="1:9">
      <c r="A104" t="s">
        <v>91</v>
      </c>
      <c r="B104" s="14">
        <f>('2021 data'!B167/'2019 data'!B200)-100%</f>
        <v>-0.16305863015988009</v>
      </c>
      <c r="C104" s="14">
        <f>('2021 data'!D167/'2019 data'!D200)-100%</f>
        <v>-4.0699660449960873E-2</v>
      </c>
      <c r="D104" s="14">
        <f>('2021 data'!F167/'2019 data'!F200)-100%</f>
        <v>-0.16191314677306079</v>
      </c>
      <c r="E104" t="s">
        <v>91</v>
      </c>
      <c r="F104" s="9">
        <f>'2019 data'!B200-'2021 data'!B167</f>
        <v>256.68036917170889</v>
      </c>
      <c r="G104" s="9">
        <f>'2019 data'!D200-'2021 data'!D167</f>
        <v>0.60544891339352347</v>
      </c>
      <c r="H104" s="9">
        <f>'2019 data'!F200-'2021 data'!F167</f>
        <v>257.28581808510239</v>
      </c>
      <c r="I104" s="11"/>
    </row>
    <row r="105" spans="1:9">
      <c r="A105" t="s">
        <v>138</v>
      </c>
      <c r="B105" s="14">
        <f>('2021 data'!B168/'2019 data'!B201)-100%</f>
        <v>-0.29844328907867579</v>
      </c>
      <c r="C105" s="14">
        <f>('2021 data'!D168/'2019 data'!D201)-100%</f>
        <v>-0.17259068748572448</v>
      </c>
      <c r="D105" s="14">
        <f>('2021 data'!F168/'2019 data'!F201)-100%</f>
        <v>-0.23856214275591558</v>
      </c>
      <c r="E105" t="s">
        <v>138</v>
      </c>
      <c r="F105" s="9">
        <f>'2019 data'!B201-'2021 data'!B168</f>
        <v>105.68938738749586</v>
      </c>
      <c r="G105" s="9">
        <f>'2019 data'!D201-'2021 data'!D168</f>
        <v>55.478021293694496</v>
      </c>
      <c r="H105" s="9">
        <f>'2019 data'!F201-'2021 data'!F168</f>
        <v>161.16740868119041</v>
      </c>
      <c r="I105" s="11"/>
    </row>
    <row r="106" spans="1:9">
      <c r="A106" t="s">
        <v>116</v>
      </c>
      <c r="B106" s="14">
        <f>('2021 data'!B169/'2019 data'!B202)-100%</f>
        <v>-0.2299222459118857</v>
      </c>
      <c r="C106" s="14">
        <f>('2021 data'!D169/'2019 data'!D202)-100%</f>
        <v>-0.14752639887841867</v>
      </c>
      <c r="D106" s="14">
        <f>('2021 data'!F169/'2019 data'!F202)-100%</f>
        <v>-0.19325586453751298</v>
      </c>
      <c r="E106" t="s">
        <v>116</v>
      </c>
      <c r="F106" s="9">
        <f>'2019 data'!B202-'2021 data'!B169</f>
        <v>195.7408650938047</v>
      </c>
      <c r="G106" s="9">
        <f>'2019 data'!D202-'2021 data'!D169</f>
        <v>100.70294612751195</v>
      </c>
      <c r="H106" s="9">
        <f>'2019 data'!F202-'2021 data'!F169</f>
        <v>296.44381122131654</v>
      </c>
      <c r="I106" s="11"/>
    </row>
    <row r="107" spans="1:9">
      <c r="A107" t="s">
        <v>94</v>
      </c>
      <c r="B107" s="14">
        <f>('2021 data'!B170/'2019 data'!B203)-100%</f>
        <v>-0.44341174541605</v>
      </c>
      <c r="C107" s="14">
        <f>('2021 data'!D170/'2019 data'!D203)-100%</f>
        <v>-0.38631771206438592</v>
      </c>
      <c r="D107" s="14">
        <f>('2021 data'!F170/'2019 data'!F203)-100%</f>
        <v>-0.42685102706965994</v>
      </c>
      <c r="E107" t="s">
        <v>94</v>
      </c>
      <c r="F107" s="9">
        <f>'2019 data'!B203-'2021 data'!B170</f>
        <v>244.98496675515105</v>
      </c>
      <c r="G107" s="9">
        <f>'2019 data'!D203-'2021 data'!D170</f>
        <v>87.20550669601613</v>
      </c>
      <c r="H107" s="9">
        <f>'2019 data'!F203-'2021 data'!F170</f>
        <v>332.19047345116712</v>
      </c>
      <c r="I107" s="11"/>
    </row>
    <row r="108" spans="1:9">
      <c r="A108" t="s">
        <v>118</v>
      </c>
      <c r="B108" s="14">
        <f>('2021 data'!B171/'2019 data'!B204)-100%</f>
        <v>-0.43552555251937419</v>
      </c>
      <c r="C108" s="14">
        <f>('2021 data'!D171/'2019 data'!D204)-100%</f>
        <v>-0.36561432355724466</v>
      </c>
      <c r="D108" s="14">
        <f>('2021 data'!F171/'2019 data'!F204)-100%</f>
        <v>-0.41509572454806154</v>
      </c>
      <c r="E108" t="s">
        <v>118</v>
      </c>
      <c r="F108" s="9">
        <f>'2019 data'!B204-'2021 data'!B171</f>
        <v>85.786128184021877</v>
      </c>
      <c r="G108" s="9">
        <f>'2019 data'!D204-'2021 data'!D171</f>
        <v>29.733727058699046</v>
      </c>
      <c r="H108" s="9">
        <f>'2019 data'!F204-'2021 data'!F171</f>
        <v>115.51985524272092</v>
      </c>
      <c r="I108" s="11"/>
    </row>
    <row r="109" spans="1:9">
      <c r="A109" t="s">
        <v>139</v>
      </c>
      <c r="B109" s="14">
        <f>('2021 data'!B172/'2019 data'!B205)-100%</f>
        <v>-0.43508918601735269</v>
      </c>
      <c r="C109" s="14">
        <v>0</v>
      </c>
      <c r="D109" s="14">
        <f>('2021 data'!F172/'2019 data'!F205)-100%</f>
        <v>-0.43508918601735269</v>
      </c>
      <c r="E109" t="s">
        <v>139</v>
      </c>
      <c r="F109" s="9">
        <f>'2019 data'!B205-'2021 data'!B172</f>
        <v>68.86306005655787</v>
      </c>
      <c r="G109" s="9">
        <f>'2019 data'!D205-'2021 data'!D172</f>
        <v>0</v>
      </c>
      <c r="H109" s="9">
        <f>'2019 data'!F205-'2021 data'!F172</f>
        <v>68.86306005655787</v>
      </c>
      <c r="I109" s="11"/>
    </row>
    <row r="110" spans="1:9">
      <c r="A110" t="s">
        <v>140</v>
      </c>
      <c r="B110" s="14">
        <f>('2021 data'!B173/'2019 data'!B206)-100%</f>
        <v>-0.25973616658741561</v>
      </c>
      <c r="C110" s="14">
        <f>('2021 data'!D173/'2019 data'!D206)-100%</f>
        <v>-0.20643131212829446</v>
      </c>
      <c r="D110" s="14">
        <f>('2021 data'!F173/'2019 data'!F206)-100%</f>
        <v>-0.24563752068470723</v>
      </c>
      <c r="E110" t="s">
        <v>140</v>
      </c>
      <c r="F110" s="9">
        <f>'2019 data'!B206-'2021 data'!B173</f>
        <v>957.74477664873984</v>
      </c>
      <c r="G110" s="9">
        <f>'2019 data'!D206-'2021 data'!D173</f>
        <v>273.7256500893152</v>
      </c>
      <c r="H110" s="9">
        <f>'2019 data'!F206-'2021 data'!F173</f>
        <v>1231.4704267380557</v>
      </c>
      <c r="I110" s="11"/>
    </row>
    <row r="111" spans="1:9">
      <c r="B111" s="9"/>
      <c r="E111"/>
      <c r="F111" s="16"/>
      <c r="I111" s="11"/>
    </row>
    <row r="112" spans="1:9">
      <c r="B112" s="9" t="s">
        <v>135</v>
      </c>
      <c r="C112" s="11" t="s">
        <v>114</v>
      </c>
      <c r="D112" s="11" t="s">
        <v>68</v>
      </c>
      <c r="E112"/>
      <c r="F112" s="9" t="s">
        <v>135</v>
      </c>
      <c r="G112" s="11" t="s">
        <v>114</v>
      </c>
      <c r="H112" s="11" t="s">
        <v>68</v>
      </c>
      <c r="I112" s="11"/>
    </row>
    <row r="113" spans="1:9">
      <c r="B113" s="11" t="s">
        <v>141</v>
      </c>
      <c r="E113"/>
      <c r="F113" s="11" t="s">
        <v>141</v>
      </c>
      <c r="I113" s="11"/>
    </row>
    <row r="114" spans="1:9">
      <c r="A114" t="s">
        <v>91</v>
      </c>
      <c r="B114" s="14">
        <f>('2021 data'!B177/'2019 data'!B210)-100%</f>
        <v>-0.16305863015988009</v>
      </c>
      <c r="C114" s="14">
        <f>('2021 data'!D177/'2019 data'!D210)-100%</f>
        <v>-4.0699660449960873E-2</v>
      </c>
      <c r="D114" s="14">
        <f>('2021 data'!F177/'2019 data'!F210)-100%</f>
        <v>-0.16191314677306079</v>
      </c>
      <c r="E114" t="s">
        <v>91</v>
      </c>
      <c r="F114" s="9">
        <f>'2019 data'!B210-'2021 data'!B177</f>
        <v>379.88694637412914</v>
      </c>
      <c r="G114" s="9">
        <f>'2019 data'!D210-'2021 data'!D177</f>
        <v>0.8960643918224136</v>
      </c>
      <c r="H114" s="9">
        <f>'2019 data'!F210-'2021 data'!F177</f>
        <v>380.78301076595153</v>
      </c>
      <c r="I114" s="11"/>
    </row>
    <row r="115" spans="1:9">
      <c r="A115" t="s">
        <v>138</v>
      </c>
      <c r="B115" s="14">
        <f>('2021 data'!B178/'2019 data'!B211)-100%</f>
        <v>-0.2984432890786759</v>
      </c>
      <c r="C115" s="14">
        <f>('2021 data'!D178/'2019 data'!D211)-100%</f>
        <v>-0.17259068748572459</v>
      </c>
      <c r="D115" s="14">
        <f>('2021 data'!F178/'2019 data'!F211)-100%</f>
        <v>-0.23856214275591558</v>
      </c>
      <c r="E115" t="s">
        <v>138</v>
      </c>
      <c r="F115" s="9">
        <f>'2019 data'!B211-'2021 data'!B178</f>
        <v>158.53408108124381</v>
      </c>
      <c r="G115" s="9">
        <f>'2019 data'!D211-'2021 data'!D178</f>
        <v>83.217031940541801</v>
      </c>
      <c r="H115" s="9">
        <f>'2019 data'!F211-'2021 data'!F178</f>
        <v>241.75111302178561</v>
      </c>
      <c r="I115" s="11"/>
    </row>
    <row r="116" spans="1:9">
      <c r="A116" t="s">
        <v>116</v>
      </c>
      <c r="B116" s="14">
        <f>('2021 data'!B179/'2019 data'!B212)-100%</f>
        <v>-0.22992224591188581</v>
      </c>
      <c r="C116" s="14">
        <f>('2021 data'!D179/'2019 data'!D212)-100%</f>
        <v>-0.14752639887841867</v>
      </c>
      <c r="D116" s="14">
        <f>('2021 data'!F179/'2019 data'!F212)-100%</f>
        <v>-0.19325586453751309</v>
      </c>
      <c r="E116" t="s">
        <v>116</v>
      </c>
      <c r="F116" s="9">
        <f>'2019 data'!B212-'2021 data'!B179</f>
        <v>293.61129764070711</v>
      </c>
      <c r="G116" s="9">
        <f>'2019 data'!D212-'2021 data'!D179</f>
        <v>151.05441919126793</v>
      </c>
      <c r="H116" s="9">
        <f>'2019 data'!F212-'2021 data'!F179</f>
        <v>444.66571683197526</v>
      </c>
      <c r="I116" s="11"/>
    </row>
    <row r="117" spans="1:9">
      <c r="A117" t="s">
        <v>94</v>
      </c>
      <c r="B117" s="14">
        <f>('2021 data'!B180/'2019 data'!B213)-100%</f>
        <v>-0.44341174541605</v>
      </c>
      <c r="C117" s="14">
        <f>('2021 data'!D180/'2019 data'!D213)-100%</f>
        <v>-0.38631771206438603</v>
      </c>
      <c r="D117" s="14">
        <f>('2021 data'!F180/'2019 data'!F213)-100%</f>
        <v>-0.42685102706965994</v>
      </c>
      <c r="E117" t="s">
        <v>94</v>
      </c>
      <c r="F117" s="9">
        <f>'2019 data'!B213-'2021 data'!B180</f>
        <v>345.42880312476296</v>
      </c>
      <c r="G117" s="9">
        <f>'2019 data'!D213-'2021 data'!D180</f>
        <v>122.95976444138276</v>
      </c>
      <c r="H117" s="9">
        <f>'2019 data'!F213-'2021 data'!F180</f>
        <v>468.38856756614564</v>
      </c>
      <c r="I117" s="11"/>
    </row>
    <row r="118" spans="1:9">
      <c r="A118" t="s">
        <v>118</v>
      </c>
      <c r="B118" s="14">
        <f>('2021 data'!B181/'2019 data'!B214)-100%</f>
        <v>-0.4355255525193743</v>
      </c>
      <c r="C118" s="14">
        <f>('2021 data'!D181/'2019 data'!D214)-100%</f>
        <v>-0.36561432355724466</v>
      </c>
      <c r="D118" s="14">
        <f>('2021 data'!F181/'2019 data'!F214)-100%</f>
        <v>-0.41509572454806165</v>
      </c>
      <c r="E118" t="s">
        <v>118</v>
      </c>
      <c r="F118" s="9">
        <f>'2019 data'!B214-'2021 data'!B181</f>
        <v>120.95844073947086</v>
      </c>
      <c r="G118" s="9">
        <f>'2019 data'!D214-'2021 data'!D181</f>
        <v>41.924555152765663</v>
      </c>
      <c r="H118" s="9">
        <f>'2019 data'!F214-'2021 data'!F181</f>
        <v>162.88299589223655</v>
      </c>
      <c r="I118" s="11"/>
    </row>
    <row r="119" spans="1:9">
      <c r="A119" t="s">
        <v>139</v>
      </c>
      <c r="B119" s="14">
        <f>('2021 data'!B182/'2019 data'!B215)-100%</f>
        <v>-0.43508918601735269</v>
      </c>
      <c r="C119" s="14">
        <v>0</v>
      </c>
      <c r="D119" s="14">
        <f>('2021 data'!F182/'2019 data'!F215)-100%</f>
        <v>-0.43508918601735269</v>
      </c>
      <c r="E119" t="s">
        <v>139</v>
      </c>
      <c r="F119" s="9">
        <f>'2019 data'!B215-'2021 data'!B182</f>
        <v>78.503888464475978</v>
      </c>
      <c r="G119" s="9">
        <f>'2019 data'!D215-'2021 data'!D182</f>
        <v>0</v>
      </c>
      <c r="H119" s="9">
        <f>'2019 data'!F215-'2021 data'!F182</f>
        <v>78.503888464475978</v>
      </c>
      <c r="I119" s="11"/>
    </row>
    <row r="120" spans="1:9">
      <c r="A120" t="s">
        <v>140</v>
      </c>
      <c r="B120" s="14">
        <f>('2021 data'!B183/'2019 data'!B216)-100%</f>
        <v>-0.25616469636823347</v>
      </c>
      <c r="C120" s="14">
        <f>('2021 data'!D183/'2019 data'!D216)-100%</f>
        <v>-0.20399873858918338</v>
      </c>
      <c r="D120" s="14">
        <f>('2021 data'!F183/'2019 data'!F216)-100%</f>
        <v>-0.24222013605982951</v>
      </c>
      <c r="E120" t="s">
        <v>140</v>
      </c>
      <c r="F120" s="9">
        <f>'2019 data'!B216-'2021 data'!B183</f>
        <v>1376.9234574247898</v>
      </c>
      <c r="G120" s="9">
        <f>'2019 data'!D216-'2021 data'!D183</f>
        <v>400.05183511778046</v>
      </c>
      <c r="H120" s="9">
        <f>'2019 data'!F216-'2021 data'!F183</f>
        <v>1776.9752925425701</v>
      </c>
      <c r="I120" s="11"/>
    </row>
    <row r="121" spans="1:9">
      <c r="E121"/>
      <c r="I121" s="11"/>
    </row>
    <row r="122" spans="1:9">
      <c r="A122" s="3" t="s">
        <v>142</v>
      </c>
      <c r="E122" s="3" t="s">
        <v>142</v>
      </c>
      <c r="I122" s="11"/>
    </row>
    <row r="123" spans="1:9">
      <c r="A123" s="3"/>
      <c r="B123" s="11" t="s">
        <v>65</v>
      </c>
      <c r="C123" s="11" t="s">
        <v>114</v>
      </c>
      <c r="D123" s="11" t="s">
        <v>68</v>
      </c>
      <c r="E123" s="3"/>
      <c r="F123" s="11" t="s">
        <v>65</v>
      </c>
      <c r="G123" s="11" t="s">
        <v>114</v>
      </c>
      <c r="H123" s="11" t="s">
        <v>68</v>
      </c>
      <c r="I123" s="11"/>
    </row>
    <row r="124" spans="1:9">
      <c r="B124" s="11" t="s">
        <v>137</v>
      </c>
      <c r="E124"/>
      <c r="F124" s="11" t="s">
        <v>137</v>
      </c>
      <c r="I124" s="11"/>
    </row>
    <row r="125" spans="1:9">
      <c r="A125" t="s">
        <v>143</v>
      </c>
      <c r="B125" s="14">
        <f>('2021 data'!B188/'2019 data'!B221)-100%</f>
        <v>-0.24661926039808935</v>
      </c>
      <c r="C125" s="14">
        <f>('2021 data'!D188/'2019 data'!D221)-100%</f>
        <v>-0.16179756433034431</v>
      </c>
      <c r="D125" s="14">
        <f>('2021 data'!F188/'2019 data'!F221)-100%</f>
        <v>-0.22914202019335372</v>
      </c>
      <c r="E125" t="s">
        <v>143</v>
      </c>
      <c r="F125" s="9">
        <f>'2019 data'!B221-'2021 data'!B188</f>
        <v>345.97055355678663</v>
      </c>
      <c r="G125" s="9">
        <f>'2019 data'!D221-'2021 data'!D188</f>
        <v>58.905403053982297</v>
      </c>
      <c r="H125" s="9">
        <f>'2019 data'!F221-'2021 data'!F188</f>
        <v>404.87595661076875</v>
      </c>
      <c r="I125" s="11"/>
    </row>
    <row r="126" spans="1:9">
      <c r="A126" t="s">
        <v>144</v>
      </c>
      <c r="B126" s="14">
        <f>('2021 data'!B189/'2019 data'!B222)-100%</f>
        <v>-0.25612118337037837</v>
      </c>
      <c r="C126" s="14">
        <f>('2021 data'!D189/'2019 data'!D222)-100%</f>
        <v>-0.19681640673384437</v>
      </c>
      <c r="D126" s="14">
        <f>('2021 data'!F189/'2019 data'!F222)-100%</f>
        <v>-0.24133884446793685</v>
      </c>
      <c r="E126" t="s">
        <v>144</v>
      </c>
      <c r="F126" s="9">
        <f>'2019 data'!B222-'2021 data'!B189</f>
        <v>130.37153302055265</v>
      </c>
      <c r="G126" s="9">
        <f>'2019 data'!D222-'2021 data'!D189</f>
        <v>33.263105314329721</v>
      </c>
      <c r="H126" s="9">
        <f>'2019 data'!F222-'2021 data'!F189</f>
        <v>163.63463833488231</v>
      </c>
      <c r="I126" s="11"/>
    </row>
    <row r="127" spans="1:9">
      <c r="B127" s="9"/>
      <c r="C127" s="9"/>
      <c r="E127"/>
      <c r="I127" s="11"/>
    </row>
    <row r="128" spans="1:9">
      <c r="B128" s="11" t="s">
        <v>145</v>
      </c>
      <c r="C128" s="9"/>
      <c r="E128"/>
      <c r="F128" s="11" t="s">
        <v>145</v>
      </c>
      <c r="I128" s="11"/>
    </row>
    <row r="129" spans="1:9">
      <c r="A129" t="s">
        <v>143</v>
      </c>
      <c r="B129" s="14">
        <f>('2021 data'!B192/'2019 data'!B225)-100%</f>
        <v>-0.24661926039808946</v>
      </c>
      <c r="C129" s="14">
        <f>('2021 data'!D192/'2019 data'!D225)-100%</f>
        <v>-0.16179756433034431</v>
      </c>
      <c r="D129" s="14">
        <f>('2021 data'!F192/'2019 data'!F225)-100%</f>
        <v>-0.22914202019335383</v>
      </c>
      <c r="E129" t="s">
        <v>143</v>
      </c>
      <c r="F129" s="9">
        <f>'2019 data'!B225-'2021 data'!B192</f>
        <v>394.40643105473691</v>
      </c>
      <c r="G129" s="9">
        <f>'2019 data'!D225-'2021 data'!D192</f>
        <v>67.152159481539798</v>
      </c>
      <c r="H129" s="9">
        <f>'2019 data'!F225-'2021 data'!F192</f>
        <v>461.5585905362766</v>
      </c>
      <c r="I129" s="11"/>
    </row>
    <row r="130" spans="1:9">
      <c r="A130" t="s">
        <v>144</v>
      </c>
      <c r="B130" s="14">
        <f>('2021 data'!B193/'2019 data'!B226)-100%</f>
        <v>-0.25612118337037837</v>
      </c>
      <c r="C130" s="14">
        <f>('2021 data'!D193/'2019 data'!D226)-100%</f>
        <v>-0.19681640673384448</v>
      </c>
      <c r="D130" s="14">
        <f>('2021 data'!F193/'2019 data'!F226)-100%</f>
        <v>-0.24133884446793685</v>
      </c>
      <c r="E130" t="s">
        <v>144</v>
      </c>
      <c r="F130" s="9">
        <f>'2019 data'!B226-'2021 data'!B193</f>
        <v>148.62354764343002</v>
      </c>
      <c r="G130" s="9">
        <f>'2019 data'!D226-'2021 data'!D193</f>
        <v>37.919940058335897</v>
      </c>
      <c r="H130" s="9">
        <f>'2019 data'!F226-'2021 data'!F193</f>
        <v>186.54348770176591</v>
      </c>
      <c r="I130" s="11"/>
    </row>
    <row r="131" spans="1:9">
      <c r="E131"/>
      <c r="I131" s="11"/>
    </row>
    <row r="132" spans="1:9">
      <c r="A132" s="3" t="s">
        <v>146</v>
      </c>
      <c r="E132" s="3" t="s">
        <v>146</v>
      </c>
      <c r="I132" s="11"/>
    </row>
    <row r="133" spans="1:9">
      <c r="A133" s="3"/>
      <c r="B133" s="11" t="s">
        <v>65</v>
      </c>
      <c r="C133" s="11" t="s">
        <v>114</v>
      </c>
      <c r="D133" s="11" t="s">
        <v>68</v>
      </c>
      <c r="E133" s="3"/>
      <c r="F133" s="11" t="s">
        <v>65</v>
      </c>
      <c r="G133" s="11" t="s">
        <v>114</v>
      </c>
      <c r="H133" s="11" t="s">
        <v>68</v>
      </c>
      <c r="I133" s="11"/>
    </row>
    <row r="134" spans="1:9">
      <c r="B134" s="11" t="s">
        <v>137</v>
      </c>
      <c r="E134"/>
      <c r="F134" s="11" t="s">
        <v>137</v>
      </c>
      <c r="I134" s="11"/>
    </row>
    <row r="135" spans="1:9">
      <c r="A135" t="s">
        <v>131</v>
      </c>
      <c r="B135" s="14">
        <f>('2021 data'!B198/'2019 data'!B231)-100%</f>
        <v>-0.25973616658741561</v>
      </c>
      <c r="C135" s="14">
        <f>('2021 data'!D198/'2019 data'!D231)-100%</f>
        <v>-0.20643131212829446</v>
      </c>
      <c r="D135" s="14">
        <f>('2021 data'!F198/'2019 data'!F231)-100%</f>
        <v>-0.24563752068470723</v>
      </c>
      <c r="E135" t="s">
        <v>131</v>
      </c>
      <c r="F135" s="9">
        <f>'2019 data'!B231-'2021 data'!B198</f>
        <v>957.74477664873984</v>
      </c>
      <c r="G135" s="9">
        <f>'2019 data'!D231-'2021 data'!D198</f>
        <v>273.7256500893152</v>
      </c>
      <c r="H135" s="9">
        <f>'2019 data'!F231-'2021 data'!F198</f>
        <v>1231.4704267380557</v>
      </c>
      <c r="I135" s="11"/>
    </row>
    <row r="136" spans="1:9">
      <c r="A136" t="s">
        <v>147</v>
      </c>
      <c r="B136" s="14">
        <f>('2021 data'!B199/'2019 data'!B232)-100%</f>
        <v>-0.24661926039808935</v>
      </c>
      <c r="C136" s="14">
        <f>('2021 data'!D199/'2019 data'!D232)-100%</f>
        <v>-0.16179756433034431</v>
      </c>
      <c r="D136" s="14">
        <f>('2021 data'!F199/'2019 data'!F232)-100%</f>
        <v>-0.22914202019335372</v>
      </c>
      <c r="E136" t="s">
        <v>147</v>
      </c>
      <c r="F136" s="9">
        <f>'2019 data'!B232-'2021 data'!B199</f>
        <v>345.97055355678663</v>
      </c>
      <c r="G136" s="9">
        <f>'2019 data'!D232-'2021 data'!D199</f>
        <v>58.905403053982297</v>
      </c>
      <c r="H136" s="9">
        <f>'2019 data'!F232-'2021 data'!F199</f>
        <v>404.87595661076875</v>
      </c>
      <c r="I136" s="11"/>
    </row>
    <row r="137" spans="1:9">
      <c r="A137" t="s">
        <v>148</v>
      </c>
      <c r="B137" s="14">
        <f>('2021 data'!B200/'2019 data'!B233)-100%</f>
        <v>-0.25612118337037837</v>
      </c>
      <c r="C137" s="14">
        <f>('2021 data'!D200/'2019 data'!D233)-100%</f>
        <v>-0.19681640673384437</v>
      </c>
      <c r="D137" s="14">
        <f>('2021 data'!F200/'2019 data'!F233)-100%</f>
        <v>-0.24133884446793685</v>
      </c>
      <c r="E137" t="s">
        <v>148</v>
      </c>
      <c r="F137" s="9">
        <f>'2019 data'!B233-'2021 data'!B200</f>
        <v>130.37153302055265</v>
      </c>
      <c r="G137" s="9">
        <f>'2019 data'!D233-'2021 data'!D200</f>
        <v>33.263105314329721</v>
      </c>
      <c r="H137" s="9">
        <f>'2019 data'!F233-'2021 data'!F200</f>
        <v>163.63463833488231</v>
      </c>
      <c r="I137" s="11"/>
    </row>
    <row r="138" spans="1:9">
      <c r="A138" t="s">
        <v>68</v>
      </c>
      <c r="B138" s="14">
        <f>('2021 data'!B201/'2019 data'!B234)-100%</f>
        <v>-0.25612118337037837</v>
      </c>
      <c r="C138" s="14">
        <f>('2021 data'!D201/'2019 data'!D234)-100%</f>
        <v>-0.19681640673384448</v>
      </c>
      <c r="D138" s="14">
        <f>('2021 data'!F201/'2019 data'!F234)-100%</f>
        <v>-0.24133884446793685</v>
      </c>
      <c r="E138" t="s">
        <v>68</v>
      </c>
      <c r="F138" s="9">
        <f>'2019 data'!B234-'2021 data'!B201</f>
        <v>1434.086863226079</v>
      </c>
      <c r="G138" s="9">
        <f>'2019 data'!D234-'2021 data'!D201</f>
        <v>365.8941584576271</v>
      </c>
      <c r="H138" s="9">
        <f>'2019 data'!F234-'2021 data'!F201</f>
        <v>1799.9810216837059</v>
      </c>
      <c r="I138" s="11"/>
    </row>
    <row r="139" spans="1:9">
      <c r="B139" s="9"/>
      <c r="C139" s="9"/>
      <c r="E139"/>
      <c r="I139" s="11"/>
    </row>
    <row r="140" spans="1:9">
      <c r="B140" s="11" t="s">
        <v>145</v>
      </c>
      <c r="C140" s="9"/>
      <c r="E140"/>
      <c r="F140" s="11" t="s">
        <v>145</v>
      </c>
      <c r="I140" s="11"/>
    </row>
    <row r="141" spans="1:9">
      <c r="A141" t="s">
        <v>131</v>
      </c>
      <c r="B141" s="14">
        <f>('2021 data'!B204/'2019 data'!B237)-100%</f>
        <v>-0.25616469636823347</v>
      </c>
      <c r="C141" s="14">
        <f>('2021 data'!D204/'2019 data'!D237)-100%</f>
        <v>-0.20399873858918338</v>
      </c>
      <c r="D141" s="14">
        <f>('2021 data'!F204/'2019 data'!F237)-100%</f>
        <v>-0.24222013605982951</v>
      </c>
      <c r="E141" t="s">
        <v>131</v>
      </c>
      <c r="F141" s="9">
        <f>'2019 data'!B237-'2021 data'!B204</f>
        <v>1376.9234574247898</v>
      </c>
      <c r="G141" s="9">
        <f>'2019 data'!D237-'2021 data'!D204</f>
        <v>400.05183511778046</v>
      </c>
      <c r="H141" s="9">
        <f>'2019 data'!F237-'2021 data'!F204</f>
        <v>1776.9752925425701</v>
      </c>
      <c r="I141" s="11"/>
    </row>
    <row r="142" spans="1:9">
      <c r="A142" t="s">
        <v>147</v>
      </c>
      <c r="B142" s="14">
        <f>('2021 data'!B205/'2019 data'!B238)-100%</f>
        <v>-0.24661926039808946</v>
      </c>
      <c r="C142" s="14">
        <f>('2021 data'!D205/'2019 data'!D238)-100%</f>
        <v>-0.16179756433034431</v>
      </c>
      <c r="D142" s="14">
        <f>('2021 data'!F205/'2019 data'!F238)-100%</f>
        <v>-0.22914202019335383</v>
      </c>
      <c r="E142" t="s">
        <v>147</v>
      </c>
      <c r="F142" s="9">
        <f>'2019 data'!B238-'2021 data'!B205</f>
        <v>394.40643105473691</v>
      </c>
      <c r="G142" s="9">
        <f>'2019 data'!D238-'2021 data'!D205</f>
        <v>67.152159481539798</v>
      </c>
      <c r="H142" s="9">
        <f>'2019 data'!F238-'2021 data'!F205</f>
        <v>461.5585905362766</v>
      </c>
      <c r="I142" s="11"/>
    </row>
    <row r="143" spans="1:9">
      <c r="A143" t="s">
        <v>148</v>
      </c>
      <c r="B143" s="14">
        <f>('2021 data'!B206/'2019 data'!B239)-100%</f>
        <v>-0.25612118337037837</v>
      </c>
      <c r="C143" s="14">
        <f>('2021 data'!D206/'2019 data'!D239)-100%</f>
        <v>-0.19681640673384448</v>
      </c>
      <c r="D143" s="14">
        <f>('2021 data'!F206/'2019 data'!F239)-100%</f>
        <v>-0.24133884446793685</v>
      </c>
      <c r="E143" t="s">
        <v>148</v>
      </c>
      <c r="F143" s="9">
        <f>'2019 data'!B239-'2021 data'!B206</f>
        <v>148.62354764343002</v>
      </c>
      <c r="G143" s="9">
        <f>'2019 data'!D239-'2021 data'!D206</f>
        <v>37.919940058335897</v>
      </c>
      <c r="H143" s="9">
        <f>'2019 data'!F239-'2021 data'!F206</f>
        <v>186.54348770176591</v>
      </c>
      <c r="I143" s="11"/>
    </row>
    <row r="144" spans="1:9">
      <c r="A144" t="s">
        <v>68</v>
      </c>
      <c r="B144" s="14">
        <f>('2021 data'!B207/'2019 data'!B240)-100%</f>
        <v>-0.25414068005676049</v>
      </c>
      <c r="C144" s="14">
        <f>('2021 data'!D207/'2019 data'!D240)-100%</f>
        <v>-0.19664152072322749</v>
      </c>
      <c r="D144" s="14">
        <f>('2021 data'!F207/'2019 data'!F240)-100%</f>
        <v>-0.23955065676352805</v>
      </c>
      <c r="E144" t="s">
        <v>68</v>
      </c>
      <c r="F144" s="9">
        <f>'2019 data'!B240-'2021 data'!B207</f>
        <v>1919.9534361229571</v>
      </c>
      <c r="G144" s="9">
        <f>'2019 data'!D240-'2021 data'!D207</f>
        <v>505.12393465765626</v>
      </c>
      <c r="H144" s="9">
        <f>'2019 data'!F240-'2021 data'!F207</f>
        <v>2425.077370780612</v>
      </c>
      <c r="I144" s="11"/>
    </row>
    <row r="146" spans="1:5">
      <c r="A146" s="3"/>
    </row>
    <row r="147" spans="1:5">
      <c r="A147" s="3"/>
    </row>
    <row r="148" spans="1:5">
      <c r="B148" s="9"/>
      <c r="C148" s="9"/>
      <c r="D148" s="9"/>
    </row>
    <row r="149" spans="1:5">
      <c r="B149" s="9"/>
      <c r="C149" s="9"/>
      <c r="D149" s="9"/>
    </row>
    <row r="151" spans="1:5">
      <c r="A151" s="3"/>
    </row>
    <row r="155" spans="1:5">
      <c r="B155" s="12"/>
      <c r="C155" s="12"/>
      <c r="D155" s="12"/>
    </row>
    <row r="156" spans="1:5">
      <c r="B156" s="32"/>
      <c r="C156" s="12"/>
      <c r="D156" s="12"/>
    </row>
    <row r="157" spans="1:5">
      <c r="B157" s="12"/>
      <c r="C157" s="12"/>
      <c r="D157" s="12"/>
    </row>
    <row r="158" spans="1:5">
      <c r="B158" s="12"/>
      <c r="C158" s="12"/>
      <c r="D158" s="12"/>
    </row>
    <row r="159" spans="1:5">
      <c r="B159" s="12"/>
      <c r="E159" s="12"/>
    </row>
    <row r="160" spans="1:5">
      <c r="A160" s="3"/>
    </row>
    <row r="161" spans="1:8">
      <c r="A161" s="3"/>
    </row>
    <row r="164" spans="1:8">
      <c r="B164" s="12"/>
      <c r="C164" s="12"/>
      <c r="D164" s="12"/>
      <c r="E164" s="12"/>
      <c r="F164" s="12"/>
      <c r="G164" s="12"/>
    </row>
    <row r="165" spans="1:8">
      <c r="B165" s="12"/>
      <c r="C165" s="12"/>
      <c r="D165" s="12"/>
      <c r="E165" s="12"/>
      <c r="F165" s="12"/>
      <c r="G165" s="12"/>
    </row>
    <row r="166" spans="1:8">
      <c r="B166" s="12"/>
      <c r="C166" s="12"/>
      <c r="D166" s="12"/>
      <c r="E166" s="12"/>
      <c r="F166" s="12"/>
      <c r="G166" s="12"/>
    </row>
    <row r="167" spans="1:8">
      <c r="B167" s="12"/>
      <c r="C167" s="12"/>
      <c r="D167" s="12"/>
      <c r="E167" s="12"/>
      <c r="F167" s="12"/>
      <c r="G167" s="12"/>
    </row>
    <row r="168" spans="1:8">
      <c r="B168" s="12"/>
      <c r="C168" s="12"/>
      <c r="D168" s="12"/>
      <c r="E168" s="12"/>
      <c r="F168" s="12"/>
      <c r="G168" s="12"/>
    </row>
    <row r="169" spans="1:8">
      <c r="B169" s="12"/>
      <c r="C169" s="12"/>
      <c r="D169" s="32"/>
      <c r="E169" s="12"/>
      <c r="F169" s="12"/>
      <c r="G169" s="12"/>
    </row>
    <row r="170" spans="1:8">
      <c r="B170" s="12"/>
      <c r="C170" s="12"/>
      <c r="D170" s="12"/>
      <c r="E170" s="12"/>
      <c r="F170" s="12"/>
      <c r="G170" s="12"/>
    </row>
    <row r="171" spans="1:8">
      <c r="B171" s="12"/>
      <c r="C171" s="12"/>
      <c r="D171" s="12"/>
      <c r="E171" s="12"/>
      <c r="F171" s="12"/>
      <c r="G171" s="12"/>
      <c r="H171" s="14"/>
    </row>
    <row r="176" spans="1:8">
      <c r="A17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5"/>
  <sheetViews>
    <sheetView workbookViewId="0">
      <selection activeCell="B12" sqref="B12"/>
    </sheetView>
  </sheetViews>
  <sheetFormatPr defaultRowHeight="12.75"/>
  <cols>
    <col min="1" max="1" width="28.5703125" bestFit="1" customWidth="1"/>
    <col min="2" max="2" width="16.7109375" customWidth="1"/>
    <col min="3" max="3" width="16" customWidth="1"/>
    <col min="4" max="4" width="14.85546875" customWidth="1"/>
    <col min="5" max="5" width="16.85546875" customWidth="1"/>
    <col min="6" max="6" width="17.5703125" customWidth="1"/>
    <col min="7" max="7" width="16.42578125" customWidth="1"/>
    <col min="8" max="9" width="17.28515625" customWidth="1"/>
  </cols>
  <sheetData>
    <row r="1" spans="1:3">
      <c r="A1" s="3" t="s">
        <v>36</v>
      </c>
    </row>
    <row r="2" spans="1:3">
      <c r="A2" s="5">
        <v>2020</v>
      </c>
    </row>
    <row r="4" spans="1:3">
      <c r="A4" s="3" t="s">
        <v>38</v>
      </c>
    </row>
    <row r="6" spans="1:3">
      <c r="A6" t="s">
        <v>39</v>
      </c>
      <c r="B6" s="1">
        <v>9248</v>
      </c>
      <c r="C6" t="s">
        <v>40</v>
      </c>
    </row>
    <row r="7" spans="1:3">
      <c r="A7" t="s">
        <v>41</v>
      </c>
      <c r="B7" s="1">
        <v>4123</v>
      </c>
      <c r="C7" t="s">
        <v>40</v>
      </c>
    </row>
    <row r="8" spans="1:3">
      <c r="A8" t="s">
        <v>42</v>
      </c>
      <c r="B8" s="1">
        <v>22</v>
      </c>
      <c r="C8" t="s">
        <v>40</v>
      </c>
    </row>
    <row r="9" spans="1:3">
      <c r="A9" t="s">
        <v>43</v>
      </c>
      <c r="B9" s="1">
        <v>458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1127</v>
      </c>
      <c r="C11" t="s">
        <v>46</v>
      </c>
    </row>
    <row r="12" spans="1:3">
      <c r="A12" t="s">
        <v>47</v>
      </c>
      <c r="B12" s="1">
        <v>1286</v>
      </c>
      <c r="C12" t="s">
        <v>48</v>
      </c>
    </row>
    <row r="13" spans="1:3">
      <c r="A13" t="s">
        <v>49</v>
      </c>
      <c r="B13" s="1">
        <v>404</v>
      </c>
      <c r="C13" t="s">
        <v>48</v>
      </c>
    </row>
    <row r="14" spans="1:3">
      <c r="A14" t="s">
        <v>50</v>
      </c>
      <c r="B14" s="1">
        <v>1336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136300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s="7" t="s">
        <v>61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29" spans="1:3">
      <c r="A29" s="3"/>
    </row>
    <row r="30" spans="1:3">
      <c r="A30" s="3"/>
    </row>
    <row r="31" spans="1:3">
      <c r="A31" s="3" t="s">
        <v>65</v>
      </c>
    </row>
    <row r="32" spans="1:3">
      <c r="A32" s="3"/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278000</v>
      </c>
      <c r="C35" s="6">
        <v>0.53980582524271847</v>
      </c>
      <c r="D35" s="1">
        <v>12300</v>
      </c>
      <c r="E35" s="6">
        <v>0.61194029850746268</v>
      </c>
      <c r="F35" s="1">
        <v>290300</v>
      </c>
      <c r="G35" s="6">
        <v>0.54251541767893852</v>
      </c>
    </row>
    <row r="36" spans="1:7">
      <c r="A36" t="s">
        <v>45</v>
      </c>
      <c r="B36" s="1">
        <v>67000</v>
      </c>
      <c r="C36" s="6">
        <v>0.13009708737864079</v>
      </c>
      <c r="D36" s="1">
        <v>1000</v>
      </c>
      <c r="E36" s="6">
        <v>4.975124378109453E-2</v>
      </c>
      <c r="F36" s="1">
        <v>68000</v>
      </c>
      <c r="G36" s="6">
        <v>0.12707905064473929</v>
      </c>
    </row>
    <row r="37" spans="1:7">
      <c r="A37" t="s">
        <v>70</v>
      </c>
      <c r="B37" s="1">
        <v>20000</v>
      </c>
      <c r="C37" s="6">
        <v>3.8834951456310676E-2</v>
      </c>
      <c r="D37" s="1">
        <v>400</v>
      </c>
      <c r="E37" s="6">
        <v>1.9900497512437811E-2</v>
      </c>
      <c r="F37" s="1">
        <v>20400</v>
      </c>
      <c r="G37" s="6">
        <v>3.8123715193421788E-2</v>
      </c>
    </row>
    <row r="38" spans="1:7">
      <c r="A38" t="s">
        <v>71</v>
      </c>
      <c r="B38" s="1">
        <v>86000</v>
      </c>
      <c r="C38" s="6">
        <v>0.16699029126213591</v>
      </c>
      <c r="D38" s="1">
        <v>100</v>
      </c>
      <c r="E38" s="6">
        <v>4.9751243781094526E-3</v>
      </c>
      <c r="F38" s="1">
        <v>86100</v>
      </c>
      <c r="G38" s="6">
        <v>0.16090450383105961</v>
      </c>
    </row>
    <row r="39" spans="1:7">
      <c r="A39" t="s">
        <v>72</v>
      </c>
      <c r="B39" s="1">
        <v>0</v>
      </c>
      <c r="C39" s="6">
        <v>0</v>
      </c>
      <c r="D39" s="1">
        <v>200</v>
      </c>
      <c r="E39" s="6">
        <v>9.9502487562189053E-3</v>
      </c>
      <c r="F39" s="1">
        <v>200</v>
      </c>
      <c r="G39" s="6">
        <v>3.7376191366099795E-4</v>
      </c>
    </row>
    <row r="40" spans="1:7">
      <c r="A40" t="s">
        <v>73</v>
      </c>
      <c r="B40" s="1">
        <v>0</v>
      </c>
      <c r="C40" s="6">
        <v>0</v>
      </c>
      <c r="D40" s="1">
        <v>2600</v>
      </c>
      <c r="E40" s="6">
        <v>0.12935323383084577</v>
      </c>
      <c r="F40" s="1">
        <v>2600</v>
      </c>
      <c r="G40" s="6">
        <v>4.8589048775929729E-3</v>
      </c>
    </row>
    <row r="41" spans="1:7">
      <c r="A41" t="s">
        <v>53</v>
      </c>
      <c r="B41" s="1">
        <v>5000</v>
      </c>
      <c r="C41" s="6">
        <v>9.7087378640776691E-3</v>
      </c>
      <c r="D41" s="1">
        <v>200</v>
      </c>
      <c r="E41" s="6">
        <v>9.9502487562189053E-3</v>
      </c>
      <c r="F41" s="1">
        <v>5200</v>
      </c>
      <c r="G41" s="6">
        <v>9.7178097551859459E-3</v>
      </c>
    </row>
    <row r="42" spans="1:7">
      <c r="A42" t="s">
        <v>74</v>
      </c>
      <c r="B42" s="1">
        <v>5000</v>
      </c>
      <c r="C42" s="6">
        <v>9.7087378640776691E-3</v>
      </c>
      <c r="D42" s="1">
        <v>0</v>
      </c>
      <c r="E42" s="6">
        <v>0</v>
      </c>
      <c r="F42" s="1">
        <v>5000</v>
      </c>
      <c r="G42" s="6">
        <v>9.3440478415249481E-3</v>
      </c>
    </row>
    <row r="43" spans="1:7">
      <c r="A43" t="s">
        <v>75</v>
      </c>
      <c r="B43" s="1">
        <v>1000</v>
      </c>
      <c r="C43" s="6">
        <v>1.9417475728155339E-3</v>
      </c>
      <c r="D43" s="1">
        <v>200</v>
      </c>
      <c r="E43" s="6">
        <v>9.9502487562189053E-3</v>
      </c>
      <c r="F43" s="1">
        <v>1200</v>
      </c>
      <c r="G43" s="6">
        <v>2.2425714819659876E-3</v>
      </c>
    </row>
    <row r="44" spans="1:7">
      <c r="A44" t="s">
        <v>76</v>
      </c>
      <c r="B44" s="1">
        <v>52000</v>
      </c>
      <c r="C44" s="6">
        <v>0.10097087378640776</v>
      </c>
      <c r="D44" s="1">
        <v>3100</v>
      </c>
      <c r="E44" s="6">
        <v>0.15422885572139303</v>
      </c>
      <c r="F44" s="1">
        <v>55100</v>
      </c>
      <c r="G44" s="6">
        <v>0.10297140721360494</v>
      </c>
    </row>
    <row r="45" spans="1:7">
      <c r="A45" t="s">
        <v>68</v>
      </c>
      <c r="B45" s="1">
        <v>515000</v>
      </c>
      <c r="D45" s="1">
        <v>20100</v>
      </c>
      <c r="F45" s="1">
        <v>535100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817000</v>
      </c>
      <c r="C49" s="6">
        <v>0.40325765054294177</v>
      </c>
      <c r="D49" s="1">
        <v>57900</v>
      </c>
      <c r="E49" s="6">
        <v>0.42699115044247787</v>
      </c>
      <c r="F49" s="1">
        <v>874900</v>
      </c>
      <c r="G49" s="6">
        <v>0.40474648408586233</v>
      </c>
    </row>
    <row r="50" spans="1:7">
      <c r="A50" t="s">
        <v>45</v>
      </c>
      <c r="B50" s="1">
        <v>387000</v>
      </c>
      <c r="C50" s="6">
        <v>0.1910167818361303</v>
      </c>
      <c r="D50" s="1">
        <v>12600</v>
      </c>
      <c r="E50" s="6">
        <v>9.2920353982300891E-2</v>
      </c>
      <c r="F50" s="1">
        <v>399600</v>
      </c>
      <c r="G50" s="6">
        <v>0.18486306439674316</v>
      </c>
    </row>
    <row r="51" spans="1:7">
      <c r="A51" t="s">
        <v>70</v>
      </c>
      <c r="B51" s="1">
        <v>105000</v>
      </c>
      <c r="C51" s="6">
        <v>5.1826258637709774E-2</v>
      </c>
      <c r="D51" s="1">
        <v>2900</v>
      </c>
      <c r="E51" s="6">
        <v>2.1386430678466076E-2</v>
      </c>
      <c r="F51" s="1">
        <v>107900</v>
      </c>
      <c r="G51" s="6">
        <v>4.9916728349370838E-2</v>
      </c>
    </row>
    <row r="52" spans="1:7">
      <c r="A52" t="s">
        <v>71</v>
      </c>
      <c r="B52" s="1">
        <v>463000</v>
      </c>
      <c r="C52" s="6">
        <v>0.22852912142152024</v>
      </c>
      <c r="D52" s="1">
        <v>1000</v>
      </c>
      <c r="E52" s="6">
        <v>7.3746312684365781E-3</v>
      </c>
      <c r="F52" s="1">
        <v>464000</v>
      </c>
      <c r="G52" s="6">
        <v>0.21465581051073279</v>
      </c>
    </row>
    <row r="53" spans="1:7">
      <c r="A53" t="s">
        <v>72</v>
      </c>
      <c r="B53" s="1">
        <v>2000</v>
      </c>
      <c r="C53" s="6">
        <v>9.871668311944718E-4</v>
      </c>
      <c r="D53" s="1">
        <v>1900</v>
      </c>
      <c r="E53" s="6">
        <v>1.4011799410029498E-2</v>
      </c>
      <c r="F53" s="1">
        <v>3900</v>
      </c>
      <c r="G53" s="6">
        <v>1.804219096965211E-3</v>
      </c>
    </row>
    <row r="54" spans="1:7">
      <c r="A54" t="s">
        <v>73</v>
      </c>
      <c r="B54" s="1">
        <v>0</v>
      </c>
      <c r="C54" s="6">
        <v>0</v>
      </c>
      <c r="D54" s="1">
        <v>26100</v>
      </c>
      <c r="E54" s="6">
        <v>0.19247787610619468</v>
      </c>
      <c r="F54" s="1">
        <v>26100</v>
      </c>
      <c r="G54" s="6">
        <v>1.207438934122872E-2</v>
      </c>
    </row>
    <row r="55" spans="1:7">
      <c r="A55" t="s">
        <v>53</v>
      </c>
      <c r="B55" s="1">
        <v>20000</v>
      </c>
      <c r="C55" s="6">
        <v>9.8716683119447184E-3</v>
      </c>
      <c r="D55" s="1">
        <v>1900</v>
      </c>
      <c r="E55" s="6">
        <v>1.4011799410029498E-2</v>
      </c>
      <c r="F55" s="1">
        <v>21900</v>
      </c>
      <c r="G55" s="6">
        <v>1.013138415988157E-2</v>
      </c>
    </row>
    <row r="56" spans="1:7">
      <c r="A56" t="s">
        <v>74</v>
      </c>
      <c r="B56" s="1">
        <v>21000</v>
      </c>
      <c r="C56" s="6">
        <v>1.0365251727541954E-2</v>
      </c>
      <c r="D56" s="1">
        <v>0</v>
      </c>
      <c r="E56" s="6">
        <v>0</v>
      </c>
      <c r="F56" s="1">
        <v>21000</v>
      </c>
      <c r="G56" s="6">
        <v>9.7150259067357511E-3</v>
      </c>
    </row>
    <row r="57" spans="1:7">
      <c r="A57" t="s">
        <v>75</v>
      </c>
      <c r="B57" s="1">
        <v>6000</v>
      </c>
      <c r="C57" s="6">
        <v>2.9615004935834156E-3</v>
      </c>
      <c r="D57" s="1">
        <v>1600</v>
      </c>
      <c r="E57" s="6">
        <v>1.1799410029498525E-2</v>
      </c>
      <c r="F57" s="1">
        <v>7600</v>
      </c>
      <c r="G57" s="6">
        <v>3.5159141376757959E-3</v>
      </c>
    </row>
    <row r="58" spans="1:7">
      <c r="A58" t="s">
        <v>76</v>
      </c>
      <c r="B58" s="1">
        <v>206000</v>
      </c>
      <c r="C58" s="6">
        <v>0.1016781836130306</v>
      </c>
      <c r="D58" s="1">
        <v>29600</v>
      </c>
      <c r="E58" s="6">
        <v>0.21828908554572271</v>
      </c>
      <c r="F58" s="1">
        <v>235600</v>
      </c>
      <c r="G58" s="6">
        <v>0.10899333826794967</v>
      </c>
    </row>
    <row r="59" spans="1:7">
      <c r="A59" t="s">
        <v>68</v>
      </c>
      <c r="B59" s="1">
        <v>2026000</v>
      </c>
      <c r="D59" s="1">
        <v>135600</v>
      </c>
      <c r="F59" s="1">
        <v>2161600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68045000</v>
      </c>
      <c r="C63" s="6">
        <v>0.53739960037593093</v>
      </c>
      <c r="D63" s="2">
        <v>3779000</v>
      </c>
      <c r="E63" s="6">
        <v>0.5407068250107312</v>
      </c>
      <c r="F63" s="2">
        <v>71824000</v>
      </c>
      <c r="G63" s="6">
        <v>0.53757260044308719</v>
      </c>
    </row>
    <row r="64" spans="1:7">
      <c r="A64" t="s">
        <v>45</v>
      </c>
      <c r="B64" s="2">
        <v>22964000</v>
      </c>
      <c r="C64" s="6">
        <v>0.18136298659758804</v>
      </c>
      <c r="D64" s="2">
        <v>616000</v>
      </c>
      <c r="E64" s="6">
        <v>8.8138503362426665E-2</v>
      </c>
      <c r="F64" s="2">
        <v>23580000</v>
      </c>
      <c r="G64" s="6">
        <v>0.17648643793784805</v>
      </c>
    </row>
    <row r="65" spans="1:7">
      <c r="A65" t="s">
        <v>70</v>
      </c>
      <c r="B65" s="2">
        <v>3657000</v>
      </c>
      <c r="C65" s="6">
        <v>2.8881921354615026E-2</v>
      </c>
      <c r="D65" s="2">
        <v>101000</v>
      </c>
      <c r="E65" s="6">
        <v>1.4451280583774503E-2</v>
      </c>
      <c r="F65" s="2">
        <v>3758000</v>
      </c>
      <c r="G65" s="6">
        <v>2.8127058259984433E-2</v>
      </c>
    </row>
    <row r="66" spans="1:7">
      <c r="A66" t="s">
        <v>71</v>
      </c>
      <c r="B66" s="2">
        <v>19866000</v>
      </c>
      <c r="C66" s="6">
        <v>0.15689588450390543</v>
      </c>
      <c r="D66" s="2">
        <v>46000</v>
      </c>
      <c r="E66" s="6">
        <v>6.5817713549864076E-3</v>
      </c>
      <c r="F66" s="2">
        <v>19912000</v>
      </c>
      <c r="G66" s="6">
        <v>0.14903299203640499</v>
      </c>
    </row>
    <row r="67" spans="1:7">
      <c r="A67" t="s">
        <v>72</v>
      </c>
      <c r="B67" s="2">
        <v>85000</v>
      </c>
      <c r="C67" s="6">
        <v>6.7130525434571427E-4</v>
      </c>
      <c r="D67" s="2">
        <v>77000</v>
      </c>
      <c r="E67" s="6">
        <v>1.1017312920303333E-2</v>
      </c>
      <c r="F67" s="2">
        <v>162000</v>
      </c>
      <c r="G67" s="6">
        <v>1.2125022453745285E-3</v>
      </c>
    </row>
    <row r="68" spans="1:7">
      <c r="A68" t="s">
        <v>73</v>
      </c>
      <c r="B68" s="2">
        <v>0</v>
      </c>
      <c r="C68" s="6">
        <v>0</v>
      </c>
      <c r="D68" s="2">
        <v>1044000</v>
      </c>
      <c r="E68" s="6">
        <v>0.14937759336099585</v>
      </c>
      <c r="F68" s="2">
        <v>1044000</v>
      </c>
      <c r="G68" s="6">
        <v>7.8139033590802938E-3</v>
      </c>
    </row>
    <row r="69" spans="1:7">
      <c r="A69" t="s">
        <v>53</v>
      </c>
      <c r="B69" s="2">
        <v>964000</v>
      </c>
      <c r="C69" s="6">
        <v>7.6133913551678662E-3</v>
      </c>
      <c r="D69" s="2">
        <v>77000</v>
      </c>
      <c r="E69" s="6">
        <v>1.1017312920303333E-2</v>
      </c>
      <c r="F69" s="2">
        <v>1041000</v>
      </c>
      <c r="G69" s="6">
        <v>7.791449613795581E-3</v>
      </c>
    </row>
    <row r="70" spans="1:7">
      <c r="A70" t="s">
        <v>74</v>
      </c>
      <c r="B70" s="2">
        <v>1016000</v>
      </c>
      <c r="C70" s="6">
        <v>8.0240722166499499E-3</v>
      </c>
      <c r="D70" s="2">
        <v>0</v>
      </c>
      <c r="E70" s="6">
        <v>0</v>
      </c>
      <c r="F70" s="2">
        <v>1016000</v>
      </c>
      <c r="G70" s="6">
        <v>7.6043350697563017E-3</v>
      </c>
    </row>
    <row r="71" spans="1:7">
      <c r="A71" t="s">
        <v>75</v>
      </c>
      <c r="B71" s="2">
        <v>276000</v>
      </c>
      <c r="C71" s="6">
        <v>2.1797676494049074E-3</v>
      </c>
      <c r="D71" s="2">
        <v>66000</v>
      </c>
      <c r="E71" s="6">
        <v>9.4434110745457139E-3</v>
      </c>
      <c r="F71" s="2">
        <v>342000</v>
      </c>
      <c r="G71" s="6">
        <v>2.5597269624573378E-3</v>
      </c>
    </row>
    <row r="72" spans="1:7">
      <c r="A72" t="s">
        <v>76</v>
      </c>
      <c r="B72" s="2">
        <v>9746000</v>
      </c>
      <c r="C72" s="6">
        <v>7.6971070692392132E-2</v>
      </c>
      <c r="D72" s="2">
        <v>1183000</v>
      </c>
      <c r="E72" s="6">
        <v>0.16926598941193305</v>
      </c>
      <c r="F72" s="2">
        <v>10929000</v>
      </c>
      <c r="G72" s="6">
        <v>8.1798994072211251E-2</v>
      </c>
    </row>
    <row r="73" spans="1:7">
      <c r="A73" t="s">
        <v>68</v>
      </c>
      <c r="B73" s="2">
        <v>126619000</v>
      </c>
      <c r="D73" s="2">
        <v>6989000</v>
      </c>
      <c r="F73" s="2">
        <v>133608000</v>
      </c>
    </row>
    <row r="75" spans="1:7">
      <c r="A75" s="7" t="s">
        <v>178</v>
      </c>
    </row>
    <row r="76" spans="1:7">
      <c r="A76" t="s">
        <v>80</v>
      </c>
    </row>
    <row r="77" spans="1:7">
      <c r="A77" t="s">
        <v>81</v>
      </c>
    </row>
    <row r="78" spans="1:7">
      <c r="A78" t="s">
        <v>82</v>
      </c>
    </row>
    <row r="79" spans="1:7">
      <c r="A79" t="s">
        <v>83</v>
      </c>
    </row>
    <row r="81" spans="1:8">
      <c r="A81" s="3" t="s">
        <v>84</v>
      </c>
    </row>
    <row r="82" spans="1:8">
      <c r="B82" t="s">
        <v>2</v>
      </c>
      <c r="C82" t="s">
        <v>5</v>
      </c>
    </row>
    <row r="83" spans="1:8">
      <c r="A83" t="s">
        <v>85</v>
      </c>
      <c r="B83" s="1">
        <v>857000</v>
      </c>
      <c r="C83" s="2">
        <v>35832000</v>
      </c>
    </row>
    <row r="84" spans="1:8">
      <c r="A84" t="s">
        <v>86</v>
      </c>
      <c r="B84" s="1">
        <v>27000</v>
      </c>
      <c r="C84" s="2">
        <v>784000</v>
      </c>
    </row>
    <row r="85" spans="1:8">
      <c r="A85" t="s">
        <v>87</v>
      </c>
      <c r="B85" s="1">
        <v>821000</v>
      </c>
      <c r="C85" s="2">
        <v>24880000</v>
      </c>
    </row>
    <row r="86" spans="1:8">
      <c r="A86" t="s">
        <v>68</v>
      </c>
      <c r="B86" s="1">
        <v>1705000</v>
      </c>
      <c r="C86" s="2">
        <v>61496000</v>
      </c>
    </row>
    <row r="88" spans="1:8">
      <c r="A88" s="7" t="s">
        <v>179</v>
      </c>
    </row>
    <row r="89" spans="1:8">
      <c r="A89" t="s">
        <v>89</v>
      </c>
    </row>
    <row r="92" spans="1:8">
      <c r="A92" s="3" t="s">
        <v>90</v>
      </c>
    </row>
    <row r="94" spans="1:8">
      <c r="B94" t="s">
        <v>91</v>
      </c>
      <c r="C94" t="s">
        <v>92</v>
      </c>
      <c r="D94" t="s">
        <v>93</v>
      </c>
      <c r="E94" t="s">
        <v>94</v>
      </c>
      <c r="F94" t="s">
        <v>95</v>
      </c>
      <c r="G94" t="s">
        <v>68</v>
      </c>
      <c r="H94" t="s">
        <v>96</v>
      </c>
    </row>
    <row r="95" spans="1:8">
      <c r="A95" t="s">
        <v>97</v>
      </c>
      <c r="B95" s="2">
        <v>48902000</v>
      </c>
      <c r="C95" s="2">
        <v>16240000</v>
      </c>
      <c r="D95" s="2">
        <v>28221000</v>
      </c>
      <c r="E95" s="2">
        <v>13118000</v>
      </c>
      <c r="F95" s="2">
        <v>20138000</v>
      </c>
      <c r="G95" s="2">
        <v>126619000</v>
      </c>
      <c r="H95" s="6">
        <v>0.64897542874129965</v>
      </c>
    </row>
    <row r="96" spans="1:8">
      <c r="A96" t="s">
        <v>98</v>
      </c>
      <c r="B96" s="2">
        <v>2035000</v>
      </c>
      <c r="C96" s="2">
        <v>2055000</v>
      </c>
      <c r="D96" s="2">
        <v>1556000</v>
      </c>
      <c r="E96" s="2">
        <v>703000</v>
      </c>
      <c r="F96" s="2">
        <v>642000</v>
      </c>
      <c r="G96" s="2">
        <v>6991000</v>
      </c>
      <c r="H96" s="6">
        <v>3.5831804249997434E-2</v>
      </c>
    </row>
    <row r="97" spans="1:8">
      <c r="A97" t="s">
        <v>68</v>
      </c>
      <c r="B97" s="2">
        <v>50937000</v>
      </c>
      <c r="C97" s="2">
        <v>18295000</v>
      </c>
      <c r="D97" s="2">
        <v>29777000</v>
      </c>
      <c r="E97" s="2">
        <v>13821000</v>
      </c>
      <c r="F97" s="2">
        <v>20780000</v>
      </c>
      <c r="G97" s="2">
        <v>133610000</v>
      </c>
      <c r="H97" s="6"/>
    </row>
    <row r="98" spans="1:8">
      <c r="A98" t="s">
        <v>96</v>
      </c>
      <c r="B98" s="6">
        <v>0.38123643439862287</v>
      </c>
      <c r="C98" s="6">
        <v>0.13692837362472868</v>
      </c>
      <c r="D98" s="6">
        <v>0.22286505501085249</v>
      </c>
      <c r="E98" s="6">
        <v>0.10344285607364719</v>
      </c>
      <c r="F98" s="6">
        <v>0.15552728089214879</v>
      </c>
      <c r="G98" s="2"/>
      <c r="H98" s="6"/>
    </row>
    <row r="99" spans="1:8">
      <c r="B99" s="2"/>
      <c r="C99" s="2"/>
      <c r="D99" s="2"/>
      <c r="E99" s="2"/>
      <c r="F99" s="2"/>
      <c r="G99" s="2"/>
      <c r="H99" s="6"/>
    </row>
    <row r="100" spans="1:8">
      <c r="A100" t="s">
        <v>99</v>
      </c>
      <c r="B100" s="2">
        <v>0</v>
      </c>
      <c r="C100" s="2">
        <v>19347000</v>
      </c>
      <c r="D100" s="2">
        <v>26589000</v>
      </c>
      <c r="E100" s="2">
        <v>5877000</v>
      </c>
      <c r="F100" s="2">
        <v>9683000</v>
      </c>
      <c r="G100" s="2">
        <v>61496000</v>
      </c>
      <c r="H100" s="6">
        <v>0.31519276700870297</v>
      </c>
    </row>
    <row r="101" spans="1:8">
      <c r="A101" t="s">
        <v>96</v>
      </c>
      <c r="B101" s="6">
        <v>0</v>
      </c>
      <c r="C101" s="6">
        <v>0.31460582802133474</v>
      </c>
      <c r="D101" s="6">
        <v>0.43236958501365941</v>
      </c>
      <c r="E101" s="6">
        <v>9.5567191362039811E-2</v>
      </c>
      <c r="F101" s="6">
        <v>0.15745739560296604</v>
      </c>
      <c r="G101" s="2"/>
      <c r="H101" s="6"/>
    </row>
    <row r="102" spans="1:8">
      <c r="B102" s="2"/>
      <c r="C102" s="2"/>
      <c r="D102" s="2"/>
      <c r="E102" s="2"/>
      <c r="F102" s="2"/>
      <c r="G102" s="2"/>
      <c r="H102" s="6"/>
    </row>
    <row r="103" spans="1:8">
      <c r="A103" t="s">
        <v>68</v>
      </c>
      <c r="B103" s="2">
        <v>50937000</v>
      </c>
      <c r="C103" s="2">
        <v>37642000</v>
      </c>
      <c r="D103" s="2">
        <v>56366000</v>
      </c>
      <c r="E103" s="2">
        <v>19698000</v>
      </c>
      <c r="F103" s="2">
        <v>30463000</v>
      </c>
      <c r="G103" s="2">
        <v>195106000</v>
      </c>
    </row>
    <row r="104" spans="1:8">
      <c r="A104" t="s">
        <v>96</v>
      </c>
      <c r="B104" s="6">
        <v>0.26107346775598905</v>
      </c>
      <c r="C104" s="6">
        <v>0.19293102211105759</v>
      </c>
      <c r="D104" s="6">
        <v>0.28889936752329504</v>
      </c>
      <c r="E104" s="6">
        <v>0.10096050352116286</v>
      </c>
      <c r="F104" s="6">
        <v>0.15613563908849548</v>
      </c>
    </row>
    <row r="106" spans="1:8">
      <c r="A106" s="7" t="s">
        <v>180</v>
      </c>
    </row>
    <row r="107" spans="1:8">
      <c r="A107" t="s">
        <v>101</v>
      </c>
    </row>
    <row r="109" spans="1:8">
      <c r="A109" s="3" t="s">
        <v>102</v>
      </c>
    </row>
    <row r="111" spans="1:8">
      <c r="A111" t="s">
        <v>103</v>
      </c>
    </row>
    <row r="112" spans="1:8">
      <c r="A112" t="s">
        <v>104</v>
      </c>
    </row>
    <row r="114" spans="1:6">
      <c r="B114" t="s">
        <v>53</v>
      </c>
      <c r="C114" t="s">
        <v>105</v>
      </c>
      <c r="D114" t="s">
        <v>49</v>
      </c>
      <c r="E114" t="s">
        <v>106</v>
      </c>
      <c r="F114" t="s">
        <v>68</v>
      </c>
    </row>
    <row r="115" spans="1:6">
      <c r="A115" t="s">
        <v>107</v>
      </c>
      <c r="B115" s="2">
        <v>278000</v>
      </c>
      <c r="C115" s="2">
        <v>1157134.1292278543</v>
      </c>
      <c r="D115" s="2">
        <v>0</v>
      </c>
      <c r="E115" s="2">
        <v>2168000</v>
      </c>
      <c r="F115" s="2">
        <v>3603134.1292278543</v>
      </c>
    </row>
    <row r="117" spans="1:6">
      <c r="A117" t="s">
        <v>181</v>
      </c>
    </row>
    <row r="118" spans="1:6">
      <c r="A118" t="s">
        <v>182</v>
      </c>
    </row>
    <row r="119" spans="1:6">
      <c r="A119" t="s">
        <v>183</v>
      </c>
    </row>
    <row r="120" spans="1:6">
      <c r="A120" t="s">
        <v>184</v>
      </c>
    </row>
    <row r="121" spans="1:6">
      <c r="A121" t="s">
        <v>185</v>
      </c>
    </row>
    <row r="122" spans="1:6">
      <c r="A122" t="s">
        <v>186</v>
      </c>
    </row>
    <row r="125" spans="1:6">
      <c r="A125" s="3" t="s">
        <v>111</v>
      </c>
    </row>
    <row r="127" spans="1:6">
      <c r="A127" t="s">
        <v>29</v>
      </c>
    </row>
    <row r="128" spans="1:6">
      <c r="A128" t="s">
        <v>30</v>
      </c>
    </row>
    <row r="130" spans="1:6">
      <c r="A130" s="3" t="s">
        <v>112</v>
      </c>
    </row>
    <row r="132" spans="1:6">
      <c r="A132" t="s">
        <v>113</v>
      </c>
    </row>
    <row r="133" spans="1:6">
      <c r="B133" t="s">
        <v>65</v>
      </c>
      <c r="D133" t="s">
        <v>114</v>
      </c>
      <c r="F133" t="s">
        <v>68</v>
      </c>
    </row>
    <row r="134" spans="1:6">
      <c r="A134" t="s">
        <v>91</v>
      </c>
      <c r="B134" s="2">
        <v>51532000</v>
      </c>
      <c r="D134" s="2">
        <v>532000</v>
      </c>
      <c r="F134" s="2">
        <v>52064000</v>
      </c>
    </row>
    <row r="135" spans="1:6">
      <c r="A135" t="s">
        <v>115</v>
      </c>
      <c r="B135" s="2">
        <v>18111000</v>
      </c>
      <c r="D135" s="2">
        <v>19153000</v>
      </c>
      <c r="F135" s="2">
        <v>37264000</v>
      </c>
    </row>
    <row r="136" spans="1:6">
      <c r="A136" t="s">
        <v>116</v>
      </c>
      <c r="B136" s="2">
        <v>28884000</v>
      </c>
      <c r="D136" s="2">
        <v>25792000</v>
      </c>
      <c r="F136" s="2">
        <v>54676000</v>
      </c>
    </row>
    <row r="137" spans="1:6">
      <c r="A137" t="s">
        <v>117</v>
      </c>
      <c r="B137" s="2">
        <v>14301000</v>
      </c>
      <c r="D137" s="2">
        <v>6336000</v>
      </c>
      <c r="F137" s="2">
        <v>20637000</v>
      </c>
    </row>
    <row r="138" spans="1:6">
      <c r="A138" t="s">
        <v>118</v>
      </c>
      <c r="B138" s="2">
        <v>12468000</v>
      </c>
      <c r="D138" s="2">
        <v>5810000</v>
      </c>
      <c r="F138" s="2">
        <v>18278000</v>
      </c>
    </row>
    <row r="139" spans="1:6">
      <c r="B139" s="2"/>
      <c r="D139" s="2"/>
      <c r="F139" s="2"/>
    </row>
    <row r="140" spans="1:6">
      <c r="A140" t="s">
        <v>119</v>
      </c>
      <c r="B140" s="2">
        <v>3603134.1292278543</v>
      </c>
      <c r="D140" s="2">
        <v>0</v>
      </c>
      <c r="F140" s="2">
        <v>3603134.1292278543</v>
      </c>
    </row>
    <row r="141" spans="1:6">
      <c r="B141" s="2"/>
      <c r="D141" s="2"/>
      <c r="F141" s="2"/>
    </row>
    <row r="142" spans="1:6">
      <c r="A142" t="s">
        <v>120</v>
      </c>
      <c r="B142" s="2">
        <v>128899134.12922785</v>
      </c>
      <c r="D142" s="2">
        <v>57623000</v>
      </c>
      <c r="F142" s="2">
        <v>186522134.12922785</v>
      </c>
    </row>
    <row r="144" spans="1:6">
      <c r="A144" t="s">
        <v>121</v>
      </c>
    </row>
    <row r="145" spans="1:6">
      <c r="A145" t="s">
        <v>122</v>
      </c>
    </row>
    <row r="147" spans="1:6">
      <c r="A147" s="3" t="s">
        <v>123</v>
      </c>
    </row>
    <row r="148" spans="1:6">
      <c r="A148" s="3"/>
      <c r="B148" t="s">
        <v>65</v>
      </c>
      <c r="D148" t="s">
        <v>114</v>
      </c>
      <c r="F148" t="s">
        <v>68</v>
      </c>
    </row>
    <row r="149" spans="1:6">
      <c r="A149" t="s">
        <v>124</v>
      </c>
      <c r="B149" s="2">
        <v>40129000</v>
      </c>
      <c r="D149" s="2">
        <v>11648000</v>
      </c>
      <c r="F149" s="2">
        <v>51777000</v>
      </c>
    </row>
    <row r="150" spans="1:6">
      <c r="A150" t="s">
        <v>125</v>
      </c>
      <c r="B150" s="2">
        <v>721000</v>
      </c>
      <c r="D150" s="2">
        <v>0</v>
      </c>
      <c r="F150" s="2">
        <v>721000</v>
      </c>
    </row>
    <row r="151" spans="1:6">
      <c r="A151" t="s">
        <v>126</v>
      </c>
      <c r="B151" s="2">
        <v>14660000</v>
      </c>
      <c r="D151" s="2">
        <v>5389000</v>
      </c>
      <c r="F151" s="2">
        <v>20049000</v>
      </c>
    </row>
    <row r="153" spans="1:6">
      <c r="A153" t="s">
        <v>127</v>
      </c>
    </row>
    <row r="154" spans="1:6">
      <c r="A154" t="s">
        <v>128</v>
      </c>
    </row>
    <row r="156" spans="1:6">
      <c r="A156" s="3" t="s">
        <v>129</v>
      </c>
    </row>
    <row r="157" spans="1:6">
      <c r="B157" t="s">
        <v>65</v>
      </c>
      <c r="D157" t="s">
        <v>114</v>
      </c>
      <c r="F157" t="s">
        <v>130</v>
      </c>
    </row>
    <row r="158" spans="1:6">
      <c r="A158" t="s">
        <v>131</v>
      </c>
      <c r="B158" s="2">
        <v>128899134.12922785</v>
      </c>
      <c r="D158" s="2">
        <v>57623000</v>
      </c>
      <c r="F158" s="2">
        <v>186522134.12922785</v>
      </c>
    </row>
    <row r="159" spans="1:6">
      <c r="A159" t="s">
        <v>132</v>
      </c>
      <c r="B159" s="2">
        <v>55510000</v>
      </c>
      <c r="D159" s="2">
        <v>17037000</v>
      </c>
      <c r="F159" s="2">
        <v>72547000</v>
      </c>
    </row>
    <row r="160" spans="1:6">
      <c r="A160" t="s">
        <v>68</v>
      </c>
      <c r="B160" s="2">
        <v>184409134.12922785</v>
      </c>
      <c r="D160" s="2">
        <v>74660000</v>
      </c>
      <c r="F160" s="2">
        <v>259069134.12922785</v>
      </c>
    </row>
    <row r="162" spans="1:7">
      <c r="A162" s="3" t="s">
        <v>133</v>
      </c>
    </row>
    <row r="164" spans="1:7">
      <c r="A164" s="3" t="s">
        <v>134</v>
      </c>
    </row>
    <row r="165" spans="1:7">
      <c r="A165" s="3"/>
      <c r="B165" t="s">
        <v>135</v>
      </c>
      <c r="D165" t="s">
        <v>136</v>
      </c>
      <c r="F165" t="s">
        <v>68</v>
      </c>
    </row>
    <row r="166" spans="1:7">
      <c r="B166" t="s">
        <v>137</v>
      </c>
    </row>
    <row r="167" spans="1:7">
      <c r="A167" t="s">
        <v>91</v>
      </c>
      <c r="B167" s="1">
        <v>726.36358135712874</v>
      </c>
      <c r="C167" s="6">
        <v>0.4418266208717353</v>
      </c>
      <c r="D167" s="1">
        <v>7.4956886488340073</v>
      </c>
      <c r="E167" s="6">
        <v>1.1415075882578958E-2</v>
      </c>
      <c r="F167" s="1">
        <v>733.8592700059628</v>
      </c>
      <c r="G167" s="6">
        <v>0.31897916226391998</v>
      </c>
    </row>
    <row r="168" spans="1:7">
      <c r="A168" t="s">
        <v>138</v>
      </c>
      <c r="B168" s="1">
        <v>149.94793881566466</v>
      </c>
      <c r="C168" s="6">
        <v>9.1209131093583043E-2</v>
      </c>
      <c r="D168" s="1">
        <v>158.57511455701459</v>
      </c>
      <c r="E168" s="6">
        <v>0.24149174953238622</v>
      </c>
      <c r="F168" s="1">
        <v>308.52305337267921</v>
      </c>
      <c r="G168" s="6">
        <v>0.13410258495899938</v>
      </c>
    </row>
    <row r="169" spans="1:7">
      <c r="A169" t="s">
        <v>116</v>
      </c>
      <c r="B169" s="1">
        <v>385.18465258175308</v>
      </c>
      <c r="C169" s="6">
        <v>0.23429703502463334</v>
      </c>
      <c r="D169" s="1">
        <v>343.9515378648465</v>
      </c>
      <c r="E169" s="6">
        <v>0.52379882471074868</v>
      </c>
      <c r="F169" s="1">
        <v>729.13619044659958</v>
      </c>
      <c r="G169" s="6">
        <v>0.31692622919796676</v>
      </c>
    </row>
    <row r="170" spans="1:7">
      <c r="A170" t="s">
        <v>94</v>
      </c>
      <c r="B170" s="1">
        <v>240.38327047768601</v>
      </c>
      <c r="C170" s="6">
        <v>0.14621841022207524</v>
      </c>
      <c r="D170" s="1">
        <v>106.50061191990341</v>
      </c>
      <c r="E170" s="6">
        <v>0.16218824227656531</v>
      </c>
      <c r="F170" s="1">
        <v>346.88388239758945</v>
      </c>
      <c r="G170" s="6">
        <v>0.1507764972555844</v>
      </c>
    </row>
    <row r="171" spans="1:7">
      <c r="A171" t="s">
        <v>118</v>
      </c>
      <c r="B171" s="1">
        <v>86.109649619608334</v>
      </c>
      <c r="C171" s="6">
        <v>5.2378087905779705E-2</v>
      </c>
      <c r="D171" s="1">
        <v>40.125213516424253</v>
      </c>
      <c r="E171" s="6">
        <v>6.1106107597720852E-2</v>
      </c>
      <c r="F171" s="1">
        <v>126.23486313603259</v>
      </c>
      <c r="G171" s="6">
        <v>5.4869227026736467E-2</v>
      </c>
    </row>
    <row r="172" spans="1:7">
      <c r="A172" t="s">
        <v>139</v>
      </c>
      <c r="B172" s="1">
        <v>56.012302817787948</v>
      </c>
      <c r="C172" s="6">
        <v>3.4070714882193404E-2</v>
      </c>
      <c r="D172">
        <v>0</v>
      </c>
      <c r="E172" s="6">
        <v>0</v>
      </c>
      <c r="F172" s="1">
        <v>56.012302817787948</v>
      </c>
      <c r="G172" s="6">
        <v>2.4346299296792738E-2</v>
      </c>
    </row>
    <row r="173" spans="1:7">
      <c r="A173" t="s">
        <v>140</v>
      </c>
      <c r="B173" s="1">
        <v>1644.0013956696287</v>
      </c>
      <c r="D173" s="1">
        <v>656.64816650702278</v>
      </c>
      <c r="F173" s="1">
        <v>2300.6495621766521</v>
      </c>
    </row>
    <row r="174" spans="1:7">
      <c r="B174" s="1"/>
    </row>
    <row r="175" spans="1:7">
      <c r="B175" s="1" t="s">
        <v>135</v>
      </c>
      <c r="D175" t="s">
        <v>114</v>
      </c>
      <c r="F175" t="s">
        <v>68</v>
      </c>
    </row>
    <row r="176" spans="1:7">
      <c r="B176" t="s">
        <v>141</v>
      </c>
    </row>
    <row r="177" spans="1:7">
      <c r="A177" t="s">
        <v>91</v>
      </c>
      <c r="B177" s="1">
        <v>1075.0181004085505</v>
      </c>
      <c r="C177" s="6">
        <v>0.44756503196075487</v>
      </c>
      <c r="D177" s="1">
        <v>11.093619200274331</v>
      </c>
      <c r="E177" s="6">
        <v>1.1417581524895561E-2</v>
      </c>
      <c r="F177" s="1">
        <v>1086.1117196088248</v>
      </c>
      <c r="G177" s="6">
        <v>0.32194900394796705</v>
      </c>
    </row>
    <row r="178" spans="1:7">
      <c r="A178" t="s">
        <v>138</v>
      </c>
      <c r="B178" s="1">
        <v>224.92190822349698</v>
      </c>
      <c r="C178" s="6">
        <v>9.3642312631262478E-2</v>
      </c>
      <c r="D178" s="1">
        <v>237.86267183552189</v>
      </c>
      <c r="E178" s="6">
        <v>0.24480887601986481</v>
      </c>
      <c r="F178" s="1">
        <v>462.78458005901888</v>
      </c>
      <c r="G178" s="6">
        <v>0.13718021074861508</v>
      </c>
    </row>
    <row r="179" spans="1:7">
      <c r="A179" t="s">
        <v>116</v>
      </c>
      <c r="B179" s="1">
        <v>577.77697887262957</v>
      </c>
      <c r="C179" s="6">
        <v>0.24054736559044085</v>
      </c>
      <c r="D179" s="1">
        <v>515.92730679726969</v>
      </c>
      <c r="E179" s="6">
        <v>0.53099371629161052</v>
      </c>
      <c r="F179" s="1">
        <v>1093.7042856698993</v>
      </c>
      <c r="G179" s="6">
        <v>0.32419961872049929</v>
      </c>
    </row>
    <row r="180" spans="1:7">
      <c r="A180" t="s">
        <v>94</v>
      </c>
      <c r="B180" s="1">
        <v>338.94041137353724</v>
      </c>
      <c r="C180" s="6">
        <v>0.14111192731688635</v>
      </c>
      <c r="D180" s="1">
        <v>150.1658628070638</v>
      </c>
      <c r="E180" s="6">
        <v>0.15455109373265086</v>
      </c>
      <c r="F180" s="1">
        <v>489.10627418060108</v>
      </c>
      <c r="G180" s="6">
        <v>0.14498257863736094</v>
      </c>
    </row>
    <row r="181" spans="1:7">
      <c r="A181" t="s">
        <v>118</v>
      </c>
      <c r="B181" s="1">
        <v>121.41460596364774</v>
      </c>
      <c r="C181" s="6">
        <v>5.0548853063935112E-2</v>
      </c>
      <c r="D181" s="1">
        <v>56.576551058158195</v>
      </c>
      <c r="E181" s="6">
        <v>5.8228732430978293E-2</v>
      </c>
      <c r="F181" s="1">
        <v>177.99115702180595</v>
      </c>
      <c r="G181" s="6">
        <v>5.2760756264885272E-2</v>
      </c>
    </row>
    <row r="182" spans="1:7">
      <c r="A182" t="s">
        <v>139</v>
      </c>
      <c r="B182" s="1">
        <v>63.854025212278259</v>
      </c>
      <c r="C182" s="6">
        <v>2.6584509436720232E-2</v>
      </c>
      <c r="D182">
        <v>0</v>
      </c>
      <c r="E182" s="6">
        <v>0</v>
      </c>
      <c r="F182" s="1">
        <v>63.854025212278259</v>
      </c>
      <c r="G182" s="6">
        <v>1.8927831680672278E-2</v>
      </c>
    </row>
    <row r="183" spans="1:7">
      <c r="A183" t="s">
        <v>140</v>
      </c>
      <c r="B183" s="1">
        <v>2401.9260300541405</v>
      </c>
      <c r="D183" s="1">
        <v>971.62601169828793</v>
      </c>
      <c r="F183" s="1">
        <v>3373.5520417524285</v>
      </c>
    </row>
    <row r="185" spans="1:7">
      <c r="A185" s="3" t="s">
        <v>142</v>
      </c>
    </row>
    <row r="186" spans="1:7">
      <c r="A186" s="3"/>
      <c r="B186" t="s">
        <v>65</v>
      </c>
      <c r="D186" t="s">
        <v>114</v>
      </c>
      <c r="F186" t="s">
        <v>68</v>
      </c>
    </row>
    <row r="187" spans="1:7">
      <c r="B187" t="s">
        <v>137</v>
      </c>
    </row>
    <row r="188" spans="1:7">
      <c r="A188" t="s">
        <v>143</v>
      </c>
      <c r="B188" s="1">
        <v>635.07698645339019</v>
      </c>
      <c r="D188" s="1">
        <v>181.08622367452367</v>
      </c>
      <c r="F188" s="1">
        <v>816.16321012791389</v>
      </c>
    </row>
    <row r="189" spans="1:7">
      <c r="A189" t="s">
        <v>144</v>
      </c>
      <c r="B189" s="1">
        <v>227.9078382123019</v>
      </c>
      <c r="D189" s="1">
        <v>83.773439018154647</v>
      </c>
      <c r="F189" s="1">
        <v>311.68127723045654</v>
      </c>
    </row>
    <row r="190" spans="1:7">
      <c r="B190" s="1"/>
      <c r="D190" s="1"/>
    </row>
    <row r="191" spans="1:7">
      <c r="B191" t="s">
        <v>145</v>
      </c>
      <c r="D191" s="1"/>
    </row>
    <row r="192" spans="1:7">
      <c r="A192" t="s">
        <v>143</v>
      </c>
      <c r="B192" s="1">
        <v>723.9877645568647</v>
      </c>
      <c r="D192" s="1">
        <v>206.43829498895695</v>
      </c>
      <c r="F192" s="1">
        <v>930.42605954582166</v>
      </c>
    </row>
    <row r="193" spans="1:7">
      <c r="A193" t="s">
        <v>144</v>
      </c>
      <c r="B193" s="1">
        <v>259.81493556202412</v>
      </c>
      <c r="D193" s="1">
        <v>95.501720480696292</v>
      </c>
      <c r="F193" s="1">
        <v>355.31665604272041</v>
      </c>
    </row>
    <row r="195" spans="1:7">
      <c r="A195" s="3" t="s">
        <v>146</v>
      </c>
    </row>
    <row r="196" spans="1:7">
      <c r="A196" s="3"/>
      <c r="B196" t="s">
        <v>65</v>
      </c>
      <c r="D196" t="s">
        <v>114</v>
      </c>
      <c r="F196" t="s">
        <v>68</v>
      </c>
    </row>
    <row r="197" spans="1:7">
      <c r="B197" t="s">
        <v>137</v>
      </c>
    </row>
    <row r="198" spans="1:7">
      <c r="A198" t="s">
        <v>131</v>
      </c>
      <c r="B198" s="1">
        <v>1644.0013956696287</v>
      </c>
      <c r="C198" s="6">
        <v>0.65576802231076325</v>
      </c>
      <c r="D198" s="1">
        <v>656.64816650702278</v>
      </c>
      <c r="E198" s="6">
        <v>0.71258012759077682</v>
      </c>
      <c r="F198" s="1">
        <v>2300.6495621766521</v>
      </c>
      <c r="G198" s="6">
        <v>0.67103793354655805</v>
      </c>
    </row>
    <row r="199" spans="1:7">
      <c r="A199" t="s">
        <v>147</v>
      </c>
      <c r="B199" s="1">
        <v>635.07698645339019</v>
      </c>
      <c r="C199" s="6">
        <v>0.25332288678014581</v>
      </c>
      <c r="D199" s="1">
        <v>181.08622367452367</v>
      </c>
      <c r="E199" s="6">
        <v>0.19651078150013226</v>
      </c>
      <c r="F199" s="1">
        <v>816.16321012791389</v>
      </c>
      <c r="G199" s="6">
        <v>0.23805297554435106</v>
      </c>
    </row>
    <row r="200" spans="1:7">
      <c r="A200" t="s">
        <v>148</v>
      </c>
      <c r="B200" s="1">
        <v>227.9078382123019</v>
      </c>
      <c r="C200" s="6">
        <v>9.0909090909090912E-2</v>
      </c>
      <c r="D200" s="1">
        <v>83.773439018154647</v>
      </c>
      <c r="E200" s="6">
        <v>9.0909090909090912E-2</v>
      </c>
      <c r="F200" s="1">
        <v>311.68127723045654</v>
      </c>
      <c r="G200" s="6">
        <v>9.0909090909090898E-2</v>
      </c>
    </row>
    <row r="201" spans="1:7">
      <c r="A201" t="s">
        <v>68</v>
      </c>
      <c r="B201" s="1">
        <v>2506.9862203353209</v>
      </c>
      <c r="D201" s="1">
        <v>921.50782919970106</v>
      </c>
      <c r="F201" s="1">
        <v>3428.4940495350224</v>
      </c>
    </row>
    <row r="202" spans="1:7">
      <c r="B202" s="1"/>
      <c r="D202" s="1"/>
    </row>
    <row r="203" spans="1:7">
      <c r="B203" t="s">
        <v>145</v>
      </c>
      <c r="D203" s="1"/>
    </row>
    <row r="204" spans="1:7">
      <c r="A204" t="s">
        <v>131</v>
      </c>
      <c r="B204" s="1">
        <v>2401.9260300541405</v>
      </c>
      <c r="C204" s="6">
        <v>0.70942660250615797</v>
      </c>
      <c r="D204" s="1">
        <v>971.62601169828793</v>
      </c>
      <c r="E204" s="6">
        <v>0.76291765874040751</v>
      </c>
      <c r="F204" s="1">
        <v>3373.5520417524285</v>
      </c>
      <c r="G204" s="6">
        <v>0.72404778350569354</v>
      </c>
    </row>
    <row r="205" spans="1:7">
      <c r="A205" t="s">
        <v>147</v>
      </c>
      <c r="B205" s="1">
        <v>723.9877645568647</v>
      </c>
      <c r="C205" s="6">
        <v>0.2138351363193427</v>
      </c>
      <c r="D205" s="1">
        <v>206.43829498895695</v>
      </c>
      <c r="E205" s="6">
        <v>0.16209469362811024</v>
      </c>
      <c r="F205" s="1">
        <v>930.42605954582166</v>
      </c>
      <c r="G205" s="6">
        <v>0.19969246592091755</v>
      </c>
    </row>
    <row r="206" spans="1:7">
      <c r="A206" t="s">
        <v>148</v>
      </c>
      <c r="B206" s="1">
        <v>259.81493556202412</v>
      </c>
      <c r="C206" s="6">
        <v>7.6738261174499403E-2</v>
      </c>
      <c r="D206" s="1">
        <v>95.501720480696292</v>
      </c>
      <c r="E206" s="6">
        <v>7.4987647631482218E-2</v>
      </c>
      <c r="F206" s="1">
        <v>355.31665604272041</v>
      </c>
      <c r="G206" s="6">
        <v>7.6259750573388768E-2</v>
      </c>
    </row>
    <row r="207" spans="1:7">
      <c r="A207" t="s">
        <v>68</v>
      </c>
      <c r="B207" s="1">
        <v>3385.7287301730289</v>
      </c>
      <c r="D207" s="1">
        <v>1273.5660271679412</v>
      </c>
      <c r="F207" s="1">
        <v>4659.294757340971</v>
      </c>
    </row>
    <row r="209" spans="1:6">
      <c r="A209" t="s">
        <v>149</v>
      </c>
    </row>
    <row r="210" spans="1:6">
      <c r="A210" t="s">
        <v>150</v>
      </c>
    </row>
    <row r="212" spans="1:6">
      <c r="A212" s="3" t="s">
        <v>151</v>
      </c>
    </row>
    <row r="213" spans="1:6">
      <c r="A213" s="3"/>
      <c r="B213" t="s">
        <v>65</v>
      </c>
      <c r="D213" t="s">
        <v>114</v>
      </c>
      <c r="F213" t="s">
        <v>68</v>
      </c>
    </row>
    <row r="214" spans="1:6">
      <c r="A214" t="s">
        <v>152</v>
      </c>
      <c r="B214" s="1">
        <v>60700</v>
      </c>
      <c r="D214" s="1">
        <v>60700</v>
      </c>
      <c r="F214" s="1">
        <v>60700</v>
      </c>
    </row>
    <row r="215" spans="1:6">
      <c r="A215" t="s">
        <v>153</v>
      </c>
      <c r="B215" s="1">
        <v>3385.7287301730289</v>
      </c>
      <c r="D215" s="1">
        <v>1273.5660271679412</v>
      </c>
      <c r="F215" s="1">
        <v>4659.294757340971</v>
      </c>
    </row>
    <row r="216" spans="1:6">
      <c r="A216" t="s">
        <v>154</v>
      </c>
      <c r="B216" s="6">
        <v>5.5778068042389273E-2</v>
      </c>
      <c r="D216" s="6">
        <v>2.0981318404743678E-2</v>
      </c>
      <c r="F216" s="6">
        <v>7.6759386447132968E-2</v>
      </c>
    </row>
    <row r="218" spans="1:6">
      <c r="A218" t="s">
        <v>155</v>
      </c>
    </row>
    <row r="219" spans="1:6">
      <c r="A219" t="s">
        <v>156</v>
      </c>
    </row>
    <row r="220" spans="1:6">
      <c r="A220" t="s">
        <v>157</v>
      </c>
    </row>
    <row r="222" spans="1:6">
      <c r="A222" s="3" t="s">
        <v>158</v>
      </c>
    </row>
    <row r="224" spans="1:6">
      <c r="A224" t="s">
        <v>159</v>
      </c>
    </row>
    <row r="225" spans="1:9">
      <c r="A225" t="s">
        <v>160</v>
      </c>
    </row>
    <row r="227" spans="1:9">
      <c r="B227" t="s">
        <v>161</v>
      </c>
    </row>
    <row r="228" spans="1:9">
      <c r="B228" t="s">
        <v>65</v>
      </c>
      <c r="D228" t="s">
        <v>114</v>
      </c>
      <c r="F228" t="s">
        <v>68</v>
      </c>
    </row>
    <row r="229" spans="1:9">
      <c r="A229" t="s">
        <v>162</v>
      </c>
      <c r="B229" s="2">
        <v>32858000</v>
      </c>
      <c r="D229" s="2">
        <v>13152000</v>
      </c>
      <c r="F229" s="2">
        <v>46010000</v>
      </c>
    </row>
    <row r="230" spans="1:9">
      <c r="A230" t="s">
        <v>163</v>
      </c>
      <c r="B230" s="2">
        <v>11841000</v>
      </c>
      <c r="D230" s="2">
        <v>3376000</v>
      </c>
      <c r="F230" s="2">
        <v>15217000</v>
      </c>
    </row>
    <row r="231" spans="1:9">
      <c r="A231" t="s">
        <v>164</v>
      </c>
      <c r="B231" s="2">
        <v>4249000</v>
      </c>
      <c r="D231" s="2">
        <v>1562000</v>
      </c>
      <c r="F231" s="2">
        <v>5811000</v>
      </c>
    </row>
    <row r="232" spans="1:9">
      <c r="A232" t="s">
        <v>68</v>
      </c>
      <c r="B232" s="2">
        <v>48948000</v>
      </c>
      <c r="D232" s="2">
        <v>18090000</v>
      </c>
      <c r="F232" s="2">
        <v>67038000</v>
      </c>
    </row>
    <row r="233" spans="1:9">
      <c r="B233" s="2"/>
      <c r="D233" s="2"/>
      <c r="F233" s="2"/>
    </row>
    <row r="234" spans="1:9">
      <c r="A234" s="3" t="s">
        <v>165</v>
      </c>
    </row>
    <row r="235" spans="1:9">
      <c r="A235" s="3"/>
      <c r="B235" t="s">
        <v>65</v>
      </c>
      <c r="E235" t="s">
        <v>114</v>
      </c>
      <c r="H235" t="s">
        <v>68</v>
      </c>
    </row>
    <row r="236" spans="1:9">
      <c r="B236" t="s">
        <v>166</v>
      </c>
      <c r="C236" t="s">
        <v>165</v>
      </c>
      <c r="E236" t="s">
        <v>166</v>
      </c>
      <c r="F236" t="s">
        <v>165</v>
      </c>
      <c r="H236" t="s">
        <v>166</v>
      </c>
      <c r="I236" t="s">
        <v>165</v>
      </c>
    </row>
    <row r="237" spans="1:9">
      <c r="A237" t="s">
        <v>131</v>
      </c>
    </row>
    <row r="238" spans="1:9">
      <c r="A238" t="s">
        <v>91</v>
      </c>
      <c r="B238" s="2">
        <v>51532000</v>
      </c>
      <c r="C238" s="2">
        <v>27827000</v>
      </c>
      <c r="E238" s="2">
        <v>532000</v>
      </c>
      <c r="F238" s="2">
        <v>287000</v>
      </c>
      <c r="H238" s="2">
        <v>52064000</v>
      </c>
      <c r="I238" s="2">
        <v>28114000</v>
      </c>
    </row>
    <row r="239" spans="1:9">
      <c r="A239" t="s">
        <v>115</v>
      </c>
      <c r="B239" s="2">
        <v>18111000</v>
      </c>
      <c r="C239" s="2">
        <v>11591000</v>
      </c>
      <c r="E239" s="2">
        <v>19153000</v>
      </c>
      <c r="F239" s="2">
        <v>12258000</v>
      </c>
      <c r="H239" s="2">
        <v>37264000</v>
      </c>
      <c r="I239" s="2">
        <v>23849000</v>
      </c>
    </row>
    <row r="240" spans="1:9">
      <c r="A240" t="s">
        <v>116</v>
      </c>
      <c r="B240" s="2">
        <v>28884000</v>
      </c>
      <c r="C240" s="2">
        <v>15597000</v>
      </c>
      <c r="E240" s="2">
        <v>25792000</v>
      </c>
      <c r="F240" s="2">
        <v>13928000</v>
      </c>
      <c r="H240" s="2">
        <v>54676000</v>
      </c>
      <c r="I240" s="2">
        <v>29525000</v>
      </c>
    </row>
    <row r="241" spans="1:10">
      <c r="A241" t="s">
        <v>167</v>
      </c>
      <c r="B241" s="2">
        <v>14301000</v>
      </c>
      <c r="C241" s="2">
        <v>7723000</v>
      </c>
      <c r="E241" s="2">
        <v>6336000</v>
      </c>
      <c r="F241" s="2">
        <v>3421000</v>
      </c>
      <c r="H241" s="2">
        <v>20637000</v>
      </c>
      <c r="I241" s="2">
        <v>11144000</v>
      </c>
    </row>
    <row r="242" spans="1:10">
      <c r="A242" t="s">
        <v>118</v>
      </c>
      <c r="B242" s="2">
        <v>12468000</v>
      </c>
      <c r="C242" s="2">
        <v>5486000</v>
      </c>
      <c r="E242" s="2">
        <v>5810000</v>
      </c>
      <c r="F242" s="2">
        <v>2556000</v>
      </c>
      <c r="H242" s="2">
        <v>18278000</v>
      </c>
      <c r="I242" s="2">
        <v>8042000</v>
      </c>
    </row>
    <row r="243" spans="1:10">
      <c r="A243" t="s">
        <v>168</v>
      </c>
      <c r="B243" s="2">
        <v>721000</v>
      </c>
      <c r="C243" s="2">
        <v>411000</v>
      </c>
      <c r="E243" s="2">
        <v>0</v>
      </c>
      <c r="F243" s="2">
        <v>0</v>
      </c>
      <c r="H243" s="2">
        <v>721000</v>
      </c>
      <c r="I243" s="2">
        <v>411000</v>
      </c>
    </row>
    <row r="244" spans="1:10">
      <c r="A244" t="s">
        <v>169</v>
      </c>
      <c r="B244" s="2">
        <v>55510000</v>
      </c>
      <c r="C244" s="2">
        <v>31641000</v>
      </c>
      <c r="E244" s="2">
        <v>17037000</v>
      </c>
      <c r="F244" s="2">
        <v>9711000</v>
      </c>
      <c r="H244" s="2">
        <v>72547000</v>
      </c>
      <c r="I244" s="2">
        <v>41352000</v>
      </c>
    </row>
    <row r="245" spans="1:10">
      <c r="A245" t="s">
        <v>68</v>
      </c>
      <c r="B245" s="2">
        <v>181527000</v>
      </c>
      <c r="C245" s="2">
        <v>100276000</v>
      </c>
      <c r="D245" s="6">
        <v>0.55240267288061828</v>
      </c>
      <c r="E245" s="2">
        <v>74660000</v>
      </c>
      <c r="F245" s="2">
        <v>42161000</v>
      </c>
      <c r="G245" s="6">
        <v>0.56470667023841414</v>
      </c>
      <c r="H245" s="2">
        <v>256187000</v>
      </c>
      <c r="I245" s="2">
        <v>142437000</v>
      </c>
      <c r="J245" s="6">
        <v>0.55598839909909559</v>
      </c>
    </row>
    <row r="247" spans="1:10">
      <c r="A247" t="s">
        <v>170</v>
      </c>
    </row>
    <row r="250" spans="1:10">
      <c r="A250" s="3" t="s">
        <v>171</v>
      </c>
    </row>
    <row r="252" spans="1:10">
      <c r="A252" t="s">
        <v>172</v>
      </c>
    </row>
    <row r="253" spans="1:10">
      <c r="A253" t="s">
        <v>173</v>
      </c>
    </row>
    <row r="254" spans="1:10">
      <c r="A254" t="s">
        <v>174</v>
      </c>
    </row>
    <row r="255" spans="1:10">
      <c r="A255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9"/>
  <sheetViews>
    <sheetView workbookViewId="0">
      <selection sqref="A1:IV65536"/>
    </sheetView>
  </sheetViews>
  <sheetFormatPr defaultRowHeight="12.75"/>
  <cols>
    <col min="1" max="1" width="20.7109375" customWidth="1"/>
    <col min="2" max="2" width="20.85546875" customWidth="1"/>
    <col min="3" max="3" width="15.7109375" customWidth="1"/>
    <col min="4" max="4" width="16.42578125" customWidth="1"/>
    <col min="5" max="5" width="16.5703125" customWidth="1"/>
    <col min="6" max="6" width="15.85546875" customWidth="1"/>
    <col min="7" max="7" width="17.140625" customWidth="1"/>
    <col min="8" max="8" width="15.28515625" customWidth="1"/>
    <col min="9" max="9" width="16.7109375" customWidth="1"/>
  </cols>
  <sheetData>
    <row r="1" spans="1:3">
      <c r="A1" s="3" t="s">
        <v>36</v>
      </c>
    </row>
    <row r="2" spans="1:3">
      <c r="A2" s="5">
        <v>2019</v>
      </c>
    </row>
    <row r="4" spans="1:3">
      <c r="A4" s="3" t="s">
        <v>38</v>
      </c>
    </row>
    <row r="6" spans="1:3">
      <c r="A6" t="s">
        <v>39</v>
      </c>
      <c r="B6" s="1">
        <v>9248</v>
      </c>
      <c r="C6" t="s">
        <v>40</v>
      </c>
    </row>
    <row r="7" spans="1:3">
      <c r="A7" t="s">
        <v>41</v>
      </c>
      <c r="B7" s="1">
        <v>4123</v>
      </c>
      <c r="C7" t="s">
        <v>40</v>
      </c>
    </row>
    <row r="8" spans="1:3">
      <c r="A8" t="s">
        <v>42</v>
      </c>
      <c r="B8" s="1">
        <v>22</v>
      </c>
      <c r="C8" t="s">
        <v>40</v>
      </c>
    </row>
    <row r="9" spans="1:3">
      <c r="A9" t="s">
        <v>43</v>
      </c>
      <c r="B9" s="1">
        <v>458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1127</v>
      </c>
      <c r="C11" t="s">
        <v>46</v>
      </c>
    </row>
    <row r="12" spans="1:3">
      <c r="A12" t="s">
        <v>47</v>
      </c>
      <c r="B12" s="1">
        <v>1286</v>
      </c>
      <c r="C12" t="s">
        <v>48</v>
      </c>
    </row>
    <row r="13" spans="1:3">
      <c r="A13" t="s">
        <v>49</v>
      </c>
      <c r="B13" s="1">
        <v>404</v>
      </c>
      <c r="C13" t="s">
        <v>48</v>
      </c>
    </row>
    <row r="14" spans="1:3">
      <c r="A14" t="s">
        <v>50</v>
      </c>
      <c r="B14" s="1">
        <v>1336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136300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t="s">
        <v>61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31" spans="1:3">
      <c r="A31" s="3" t="s">
        <v>65</v>
      </c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510000</v>
      </c>
      <c r="C35" s="6">
        <v>0.5</v>
      </c>
      <c r="D35" s="1">
        <v>58400</v>
      </c>
      <c r="E35" s="6">
        <v>0.64816870144284133</v>
      </c>
      <c r="F35" s="1">
        <v>568400</v>
      </c>
      <c r="G35" s="6">
        <v>0.51202594360868392</v>
      </c>
    </row>
    <row r="36" spans="1:7">
      <c r="A36" t="s">
        <v>45</v>
      </c>
      <c r="B36" s="1">
        <v>104000</v>
      </c>
      <c r="C36" s="6">
        <v>0.10196078431372549</v>
      </c>
      <c r="D36" s="1">
        <v>4100</v>
      </c>
      <c r="E36" s="6">
        <v>4.5504994450610431E-2</v>
      </c>
      <c r="F36" s="1">
        <v>108100</v>
      </c>
      <c r="G36" s="6">
        <v>9.7378614539230704E-2</v>
      </c>
    </row>
    <row r="37" spans="1:7">
      <c r="A37" t="s">
        <v>70</v>
      </c>
      <c r="B37" s="1">
        <v>40000</v>
      </c>
      <c r="C37" s="6">
        <v>3.9215686274509803E-2</v>
      </c>
      <c r="D37" s="1">
        <v>1800</v>
      </c>
      <c r="E37" s="6">
        <v>1.9977802441731411E-2</v>
      </c>
      <c r="F37" s="1">
        <v>41800</v>
      </c>
      <c r="G37" s="6">
        <v>3.765426538149716E-2</v>
      </c>
    </row>
    <row r="38" spans="1:7">
      <c r="A38" t="s">
        <v>71</v>
      </c>
      <c r="B38" s="1">
        <v>159000</v>
      </c>
      <c r="C38" s="6">
        <v>0.15588235294117647</v>
      </c>
      <c r="D38" s="1">
        <v>700</v>
      </c>
      <c r="E38" s="6">
        <v>7.7691453940066596E-3</v>
      </c>
      <c r="F38" s="1">
        <v>159700</v>
      </c>
      <c r="G38" s="6">
        <v>0.14386091343122243</v>
      </c>
    </row>
    <row r="39" spans="1:7">
      <c r="A39" t="s">
        <v>72</v>
      </c>
      <c r="B39" s="1">
        <v>1000</v>
      </c>
      <c r="C39" s="6">
        <v>9.8039215686274508E-4</v>
      </c>
      <c r="D39" s="1">
        <v>300</v>
      </c>
      <c r="E39" s="6">
        <v>3.3296337402885681E-3</v>
      </c>
      <c r="F39" s="1">
        <v>1300</v>
      </c>
      <c r="G39" s="6">
        <v>1.1710656697594812E-3</v>
      </c>
    </row>
    <row r="40" spans="1:7">
      <c r="A40" t="s">
        <v>187</v>
      </c>
      <c r="B40" s="1">
        <v>0</v>
      </c>
      <c r="C40" s="6">
        <v>0</v>
      </c>
      <c r="D40" s="1">
        <v>4600</v>
      </c>
      <c r="E40" s="6">
        <v>5.1054384017758046E-2</v>
      </c>
      <c r="F40" s="1">
        <v>4600</v>
      </c>
      <c r="G40" s="6">
        <v>4.1437708314566255E-3</v>
      </c>
    </row>
    <row r="41" spans="1:7">
      <c r="A41" t="s">
        <v>53</v>
      </c>
      <c r="B41" s="1">
        <v>13000</v>
      </c>
      <c r="C41" s="6">
        <v>1.2745098039215686E-2</v>
      </c>
      <c r="D41" s="1">
        <v>300</v>
      </c>
      <c r="E41" s="6">
        <v>3.3296337402885681E-3</v>
      </c>
      <c r="F41" s="1">
        <v>13300</v>
      </c>
      <c r="G41" s="6">
        <v>1.198090262138546E-2</v>
      </c>
    </row>
    <row r="42" spans="1:7">
      <c r="A42" t="s">
        <v>74</v>
      </c>
      <c r="B42" s="1">
        <v>9000</v>
      </c>
      <c r="C42" s="6">
        <v>8.8235294117647058E-3</v>
      </c>
      <c r="D42" s="1">
        <v>0</v>
      </c>
      <c r="E42" s="6">
        <v>0</v>
      </c>
      <c r="F42" s="1">
        <v>9000</v>
      </c>
      <c r="G42" s="6">
        <v>8.1073777137194852E-3</v>
      </c>
    </row>
    <row r="43" spans="1:7">
      <c r="A43" t="s">
        <v>75</v>
      </c>
      <c r="B43" s="1">
        <v>7000</v>
      </c>
      <c r="C43" s="6">
        <v>6.8627450980392156E-3</v>
      </c>
      <c r="D43" s="1">
        <v>1800</v>
      </c>
      <c r="E43" s="6">
        <v>1.9977802441731411E-2</v>
      </c>
      <c r="F43" s="1">
        <v>8800</v>
      </c>
      <c r="G43" s="6">
        <v>7.9272137645257177E-3</v>
      </c>
    </row>
    <row r="44" spans="1:7">
      <c r="A44" t="s">
        <v>76</v>
      </c>
      <c r="B44" s="1">
        <v>177000</v>
      </c>
      <c r="C44" s="6">
        <v>0.17352941176470588</v>
      </c>
      <c r="D44" s="1">
        <v>17900</v>
      </c>
      <c r="E44" s="6">
        <v>0.19866814650388456</v>
      </c>
      <c r="F44" s="1">
        <v>194900</v>
      </c>
      <c r="G44" s="6">
        <v>0.17556976848932529</v>
      </c>
    </row>
    <row r="45" spans="1:7">
      <c r="A45" t="s">
        <v>68</v>
      </c>
      <c r="B45" s="1">
        <v>1020000</v>
      </c>
      <c r="D45" s="1">
        <v>90100</v>
      </c>
      <c r="F45" s="1">
        <v>1110100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1463000</v>
      </c>
      <c r="C49" s="6">
        <v>0.38662790697674421</v>
      </c>
      <c r="D49" s="1">
        <v>210700</v>
      </c>
      <c r="E49" s="6">
        <v>0.39287712101435762</v>
      </c>
      <c r="F49" s="1">
        <v>1673700</v>
      </c>
      <c r="G49" s="6">
        <v>0.38740365252413028</v>
      </c>
    </row>
    <row r="50" spans="1:7">
      <c r="A50" t="s">
        <v>45</v>
      </c>
      <c r="B50" s="1">
        <v>589000</v>
      </c>
      <c r="C50" s="6">
        <v>0.15565539112050739</v>
      </c>
      <c r="D50" s="1">
        <v>38800</v>
      </c>
      <c r="E50" s="6">
        <v>7.2347566660451237E-2</v>
      </c>
      <c r="F50" s="1">
        <v>627800</v>
      </c>
      <c r="G50" s="6">
        <v>0.14531398282526675</v>
      </c>
    </row>
    <row r="51" spans="1:7">
      <c r="A51" t="s">
        <v>70</v>
      </c>
      <c r="B51" s="1">
        <v>209000</v>
      </c>
      <c r="C51" s="6">
        <v>5.5232558139534885E-2</v>
      </c>
      <c r="D51" s="1">
        <v>9700</v>
      </c>
      <c r="E51" s="6">
        <v>1.8086891665112809E-2</v>
      </c>
      <c r="F51" s="1">
        <v>218700</v>
      </c>
      <c r="G51" s="6">
        <v>5.062148461912367E-2</v>
      </c>
    </row>
    <row r="52" spans="1:7">
      <c r="A52" t="s">
        <v>71</v>
      </c>
      <c r="B52" s="1">
        <v>786000</v>
      </c>
      <c r="C52" s="6">
        <v>0.20771670190274841</v>
      </c>
      <c r="D52" s="1">
        <v>4200</v>
      </c>
      <c r="E52" s="6">
        <v>7.8314376281931747E-3</v>
      </c>
      <c r="F52" s="1">
        <v>790200</v>
      </c>
      <c r="G52" s="6">
        <v>0.18290396500243039</v>
      </c>
    </row>
    <row r="53" spans="1:7">
      <c r="A53" t="s">
        <v>72</v>
      </c>
      <c r="B53" s="1">
        <v>3000</v>
      </c>
      <c r="C53" s="6">
        <v>7.9281183932346721E-4</v>
      </c>
      <c r="D53" s="1">
        <v>5100</v>
      </c>
      <c r="E53" s="6">
        <v>9.509602834234571E-3</v>
      </c>
      <c r="F53" s="1">
        <v>8100</v>
      </c>
      <c r="G53" s="6">
        <v>1.8748698007082841E-3</v>
      </c>
    </row>
    <row r="54" spans="1:7">
      <c r="A54" t="s">
        <v>187</v>
      </c>
      <c r="B54" s="1">
        <v>0</v>
      </c>
      <c r="C54" s="6">
        <v>0</v>
      </c>
      <c r="D54" s="1">
        <v>95500</v>
      </c>
      <c r="E54" s="6">
        <v>0.17807197464105912</v>
      </c>
      <c r="F54" s="1">
        <v>95500</v>
      </c>
      <c r="G54" s="6">
        <v>2.2104946415758164E-2</v>
      </c>
    </row>
    <row r="55" spans="1:7">
      <c r="A55" t="s">
        <v>53</v>
      </c>
      <c r="B55" s="1">
        <v>66000</v>
      </c>
      <c r="C55" s="6">
        <v>1.7441860465116279E-2</v>
      </c>
      <c r="D55" s="1">
        <v>6200</v>
      </c>
      <c r="E55" s="6">
        <v>1.1560693641618497E-2</v>
      </c>
      <c r="F55" s="1">
        <v>72200</v>
      </c>
      <c r="G55" s="6">
        <v>1.6711802421128161E-2</v>
      </c>
    </row>
    <row r="56" spans="1:7">
      <c r="A56" t="s">
        <v>74</v>
      </c>
      <c r="B56" s="1">
        <v>41000</v>
      </c>
      <c r="C56" s="6">
        <v>1.0835095137420718E-2</v>
      </c>
      <c r="D56" s="1">
        <v>0</v>
      </c>
      <c r="E56" s="6">
        <v>0</v>
      </c>
      <c r="F56" s="1">
        <v>41000</v>
      </c>
      <c r="G56" s="6">
        <v>9.4900817072888465E-3</v>
      </c>
    </row>
    <row r="57" spans="1:7">
      <c r="A57" t="s">
        <v>75</v>
      </c>
      <c r="B57" s="1">
        <v>12000</v>
      </c>
      <c r="C57" s="6">
        <v>3.1712473572938688E-3</v>
      </c>
      <c r="D57" s="1">
        <v>10300</v>
      </c>
      <c r="E57" s="6">
        <v>1.9205668469140406E-2</v>
      </c>
      <c r="F57" s="1">
        <v>22300</v>
      </c>
      <c r="G57" s="6">
        <v>5.1616785871351524E-3</v>
      </c>
    </row>
    <row r="58" spans="1:7">
      <c r="A58" t="s">
        <v>76</v>
      </c>
      <c r="B58" s="1">
        <v>615000</v>
      </c>
      <c r="C58" s="6">
        <v>0.16252642706131079</v>
      </c>
      <c r="D58" s="1">
        <v>155700</v>
      </c>
      <c r="E58" s="6">
        <v>0.29032258064516131</v>
      </c>
      <c r="F58" s="1">
        <v>770700</v>
      </c>
      <c r="G58" s="6">
        <v>0.17839038955628081</v>
      </c>
    </row>
    <row r="59" spans="1:7">
      <c r="A59" t="s">
        <v>68</v>
      </c>
      <c r="B59" s="1">
        <v>3784000</v>
      </c>
      <c r="D59" s="1">
        <v>536300</v>
      </c>
      <c r="F59" s="1">
        <v>4320300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149104000</v>
      </c>
      <c r="C63" s="6">
        <v>0.56695476271051104</v>
      </c>
      <c r="D63" s="2">
        <v>20215000</v>
      </c>
      <c r="E63" s="6">
        <v>0.56618306072148783</v>
      </c>
      <c r="F63" s="2">
        <v>169319000</v>
      </c>
      <c r="G63" s="6">
        <v>0.56686251862267534</v>
      </c>
    </row>
    <row r="64" spans="1:7">
      <c r="A64" t="s">
        <v>45</v>
      </c>
      <c r="B64" s="2">
        <v>42748000</v>
      </c>
      <c r="C64" s="6">
        <v>0.16254548634744154</v>
      </c>
      <c r="D64" s="2">
        <v>2802000</v>
      </c>
      <c r="E64" s="6">
        <v>7.8478601837329146E-2</v>
      </c>
      <c r="F64" s="2">
        <v>45550000</v>
      </c>
      <c r="G64" s="6">
        <v>0.15249669395202464</v>
      </c>
    </row>
    <row r="65" spans="1:7">
      <c r="A65" t="s">
        <v>70</v>
      </c>
      <c r="B65" s="2">
        <v>7294000</v>
      </c>
      <c r="C65" s="6">
        <v>2.7734789403439663E-2</v>
      </c>
      <c r="D65" s="2">
        <v>493000</v>
      </c>
      <c r="E65" s="6">
        <v>1.380797669728882E-2</v>
      </c>
      <c r="F65" s="2">
        <v>7787000</v>
      </c>
      <c r="G65" s="6">
        <v>2.6070071477594201E-2</v>
      </c>
    </row>
    <row r="66" spans="1:7">
      <c r="A66" t="s">
        <v>71</v>
      </c>
      <c r="B66" s="2">
        <v>39631000</v>
      </c>
      <c r="C66" s="6">
        <v>0.15069336973508599</v>
      </c>
      <c r="D66" s="2">
        <v>223000</v>
      </c>
      <c r="E66" s="6">
        <v>6.2457987900515349E-3</v>
      </c>
      <c r="F66" s="2">
        <v>39854000</v>
      </c>
      <c r="G66" s="6">
        <v>0.13342707444048277</v>
      </c>
    </row>
    <row r="67" spans="1:7">
      <c r="A67" t="s">
        <v>72</v>
      </c>
      <c r="B67" s="2">
        <v>169000</v>
      </c>
      <c r="C67" s="6">
        <v>6.4260754170294802E-4</v>
      </c>
      <c r="D67" s="2">
        <v>376000</v>
      </c>
      <c r="E67" s="6">
        <v>1.0531032937485996E-2</v>
      </c>
      <c r="F67" s="2">
        <v>545000</v>
      </c>
      <c r="G67" s="6">
        <v>1.8246036927300423E-3</v>
      </c>
    </row>
    <row r="68" spans="1:7">
      <c r="A68" t="s">
        <v>187</v>
      </c>
      <c r="B68" s="2">
        <v>0</v>
      </c>
      <c r="C68" s="6">
        <v>0</v>
      </c>
      <c r="D68" s="2">
        <v>5109000</v>
      </c>
      <c r="E68" s="6">
        <v>0.14309321084472329</v>
      </c>
      <c r="F68" s="2">
        <v>5109000</v>
      </c>
      <c r="G68" s="6">
        <v>1.7104404158087682E-2</v>
      </c>
    </row>
    <row r="69" spans="1:7">
      <c r="A69" t="s">
        <v>53</v>
      </c>
      <c r="B69" s="2">
        <v>1931000</v>
      </c>
      <c r="C69" s="6">
        <v>7.34245658596682E-3</v>
      </c>
      <c r="D69" s="2">
        <v>377000</v>
      </c>
      <c r="E69" s="6">
        <v>1.0559041003809097E-2</v>
      </c>
      <c r="F69" s="2">
        <v>2308000</v>
      </c>
      <c r="G69" s="6">
        <v>7.7269455464604366E-3</v>
      </c>
    </row>
    <row r="70" spans="1:7">
      <c r="A70" t="s">
        <v>74</v>
      </c>
      <c r="B70" s="2">
        <v>2036000</v>
      </c>
      <c r="C70" s="6">
        <v>7.7417097923503089E-3</v>
      </c>
      <c r="D70" s="2">
        <v>0</v>
      </c>
      <c r="E70" s="6">
        <v>0</v>
      </c>
      <c r="F70" s="2">
        <v>2036000</v>
      </c>
      <c r="G70" s="6">
        <v>6.8163176484373695E-3</v>
      </c>
    </row>
    <row r="71" spans="1:7">
      <c r="A71" t="s">
        <v>75</v>
      </c>
      <c r="B71" s="2">
        <v>553000</v>
      </c>
      <c r="C71" s="6">
        <v>2.1027335536197055E-3</v>
      </c>
      <c r="D71" s="2">
        <v>321000</v>
      </c>
      <c r="E71" s="6">
        <v>8.9905892897154376E-3</v>
      </c>
      <c r="F71" s="2">
        <v>874000</v>
      </c>
      <c r="G71" s="6">
        <v>2.9260617017358844E-3</v>
      </c>
    </row>
    <row r="72" spans="1:7">
      <c r="A72" t="s">
        <v>76</v>
      </c>
      <c r="B72" s="2">
        <v>19525000</v>
      </c>
      <c r="C72" s="6">
        <v>7.424208432988201E-2</v>
      </c>
      <c r="D72" s="2">
        <v>5788000</v>
      </c>
      <c r="E72" s="6">
        <v>0.16211068787810889</v>
      </c>
      <c r="F72" s="2">
        <v>25313000</v>
      </c>
      <c r="G72" s="6">
        <v>8.4745308759771668E-2</v>
      </c>
    </row>
    <row r="73" spans="1:7">
      <c r="A73" t="s">
        <v>68</v>
      </c>
      <c r="B73" s="2">
        <v>262991000</v>
      </c>
      <c r="C73" s="6"/>
      <c r="D73" s="2">
        <v>35704000</v>
      </c>
      <c r="E73" s="6"/>
      <c r="F73" s="2">
        <v>298695000</v>
      </c>
      <c r="G73" s="6"/>
    </row>
    <row r="75" spans="1:7">
      <c r="A75" s="7" t="s">
        <v>188</v>
      </c>
    </row>
    <row r="76" spans="1:7">
      <c r="A76" t="s">
        <v>80</v>
      </c>
    </row>
    <row r="77" spans="1:7">
      <c r="A77" t="s">
        <v>189</v>
      </c>
    </row>
    <row r="78" spans="1:7">
      <c r="A78" t="s">
        <v>82</v>
      </c>
    </row>
    <row r="79" spans="1:7">
      <c r="A79" t="s">
        <v>83</v>
      </c>
    </row>
    <row r="81" spans="1:7">
      <c r="A81" s="3" t="s">
        <v>190</v>
      </c>
    </row>
    <row r="82" spans="1:7">
      <c r="B82" t="s">
        <v>0</v>
      </c>
      <c r="D82" t="s">
        <v>67</v>
      </c>
      <c r="F82" t="s">
        <v>68</v>
      </c>
    </row>
    <row r="83" spans="1:7">
      <c r="A83" t="s">
        <v>191</v>
      </c>
      <c r="B83" s="1">
        <v>870000</v>
      </c>
      <c r="C83" s="6">
        <v>0.8529411764705882</v>
      </c>
      <c r="D83" s="1">
        <v>52600</v>
      </c>
      <c r="E83" s="6">
        <v>0.58379578246392894</v>
      </c>
      <c r="F83" s="1">
        <v>922600</v>
      </c>
      <c r="G83" s="6">
        <v>0.83109629763084403</v>
      </c>
    </row>
    <row r="84" spans="1:7">
      <c r="A84" t="s">
        <v>192</v>
      </c>
      <c r="B84" s="1">
        <v>90000</v>
      </c>
      <c r="C84" s="6">
        <v>8.8235294117647065E-2</v>
      </c>
      <c r="D84" s="1">
        <v>11400</v>
      </c>
      <c r="E84" s="6">
        <v>0.12652608213096558</v>
      </c>
      <c r="F84" s="1">
        <v>101400</v>
      </c>
      <c r="G84" s="6">
        <v>9.1343122241239527E-2</v>
      </c>
    </row>
    <row r="85" spans="1:7">
      <c r="A85" t="s">
        <v>193</v>
      </c>
      <c r="B85" s="1">
        <v>50000</v>
      </c>
      <c r="C85" s="6">
        <v>4.9019607843137254E-2</v>
      </c>
      <c r="D85" s="1">
        <v>21100</v>
      </c>
      <c r="E85" s="6">
        <v>0.23418423973362931</v>
      </c>
      <c r="F85" s="1">
        <v>71100</v>
      </c>
      <c r="G85" s="6">
        <v>6.4048283938383924E-2</v>
      </c>
    </row>
    <row r="86" spans="1:7">
      <c r="A86" t="s">
        <v>75</v>
      </c>
      <c r="B86" s="1">
        <v>10000</v>
      </c>
      <c r="C86" s="6">
        <v>9.8039215686274508E-3</v>
      </c>
      <c r="D86" s="1">
        <v>1200</v>
      </c>
      <c r="E86" s="6">
        <v>1.3318534961154272E-2</v>
      </c>
      <c r="F86" s="1">
        <v>11200</v>
      </c>
      <c r="G86" s="6">
        <v>1.0089181154850914E-2</v>
      </c>
    </row>
    <row r="87" spans="1:7">
      <c r="A87" t="s">
        <v>194</v>
      </c>
      <c r="B87" s="1">
        <v>0</v>
      </c>
      <c r="C87" s="6">
        <v>0</v>
      </c>
      <c r="D87" s="1">
        <v>3800</v>
      </c>
      <c r="E87" s="6">
        <v>4.2175360710321866E-2</v>
      </c>
      <c r="F87" s="1">
        <v>3800</v>
      </c>
      <c r="G87" s="6">
        <v>3.4231150346815602E-3</v>
      </c>
    </row>
    <row r="88" spans="1:7">
      <c r="A88" t="s">
        <v>68</v>
      </c>
      <c r="B88" s="1">
        <v>1020000</v>
      </c>
      <c r="C88" s="6"/>
      <c r="D88" s="1">
        <v>90100</v>
      </c>
      <c r="E88" s="6"/>
      <c r="F88" s="1">
        <v>1110100</v>
      </c>
      <c r="G88" s="6"/>
    </row>
    <row r="90" spans="1:7">
      <c r="A90" s="3" t="s">
        <v>195</v>
      </c>
    </row>
    <row r="91" spans="1:7">
      <c r="B91" t="s">
        <v>0</v>
      </c>
      <c r="D91" t="s">
        <v>67</v>
      </c>
      <c r="F91" t="s">
        <v>68</v>
      </c>
    </row>
    <row r="92" spans="1:7">
      <c r="A92" t="s">
        <v>191</v>
      </c>
      <c r="B92" s="1">
        <v>3462000</v>
      </c>
      <c r="C92" s="6">
        <v>0.91490486257928116</v>
      </c>
      <c r="D92" s="1">
        <v>214400</v>
      </c>
      <c r="E92" s="6">
        <v>0.39977624463919448</v>
      </c>
      <c r="F92" s="1">
        <v>3676400</v>
      </c>
      <c r="G92" s="6">
        <v>0.85095942411406611</v>
      </c>
    </row>
    <row r="93" spans="1:7">
      <c r="A93" t="s">
        <v>192</v>
      </c>
      <c r="B93" s="1">
        <v>152000</v>
      </c>
      <c r="C93" s="6">
        <v>4.0169133192389003E-2</v>
      </c>
      <c r="D93" s="1">
        <v>40100</v>
      </c>
      <c r="E93" s="6">
        <v>7.4771583069177694E-2</v>
      </c>
      <c r="F93" s="1">
        <v>192100</v>
      </c>
      <c r="G93" s="6">
        <v>4.4464504779760668E-2</v>
      </c>
    </row>
    <row r="94" spans="1:7">
      <c r="A94" t="s">
        <v>193</v>
      </c>
      <c r="B94" s="1">
        <v>136000</v>
      </c>
      <c r="C94" s="6">
        <v>3.5940803382663845E-2</v>
      </c>
      <c r="D94" s="1">
        <v>133200</v>
      </c>
      <c r="E94" s="6">
        <v>0.24836845049412642</v>
      </c>
      <c r="F94" s="1">
        <v>269200</v>
      </c>
      <c r="G94" s="6">
        <v>6.231048769761359E-2</v>
      </c>
    </row>
    <row r="95" spans="1:7">
      <c r="A95" t="s">
        <v>75</v>
      </c>
      <c r="B95" s="1">
        <v>34000</v>
      </c>
      <c r="C95" s="6">
        <v>8.9852008456659613E-3</v>
      </c>
      <c r="D95" s="1">
        <v>6500</v>
      </c>
      <c r="E95" s="6">
        <v>1.2120082043632295E-2</v>
      </c>
      <c r="F95" s="1">
        <v>40500</v>
      </c>
      <c r="G95" s="6">
        <v>9.3743490035414212E-3</v>
      </c>
    </row>
    <row r="96" spans="1:7">
      <c r="A96" t="s">
        <v>194</v>
      </c>
      <c r="B96" s="1">
        <v>0</v>
      </c>
      <c r="C96" s="6">
        <v>0</v>
      </c>
      <c r="D96" s="1">
        <v>142200</v>
      </c>
      <c r="E96" s="6">
        <v>0.26515010255454036</v>
      </c>
      <c r="F96" s="1">
        <v>142200</v>
      </c>
      <c r="G96" s="6">
        <v>3.2914380945767652E-2</v>
      </c>
    </row>
    <row r="97" spans="1:7">
      <c r="A97" t="s">
        <v>68</v>
      </c>
      <c r="B97" s="1">
        <v>3784000</v>
      </c>
      <c r="C97" s="6"/>
      <c r="D97" s="1">
        <v>536300</v>
      </c>
      <c r="E97" s="6"/>
      <c r="F97" s="1">
        <v>4320300</v>
      </c>
      <c r="G97" s="6"/>
    </row>
    <row r="99" spans="1:7">
      <c r="A99" s="3" t="s">
        <v>196</v>
      </c>
    </row>
    <row r="100" spans="1:7">
      <c r="B100" t="s">
        <v>0</v>
      </c>
      <c r="D100" t="s">
        <v>67</v>
      </c>
      <c r="F100" t="s">
        <v>68</v>
      </c>
    </row>
    <row r="101" spans="1:7">
      <c r="A101" t="s">
        <v>191</v>
      </c>
      <c r="B101" s="2">
        <v>229618000</v>
      </c>
      <c r="C101" s="6">
        <v>0.87310212136536991</v>
      </c>
      <c r="D101" s="2">
        <v>20357000</v>
      </c>
      <c r="E101" s="6">
        <v>0.57016020613936813</v>
      </c>
      <c r="F101" s="2">
        <v>249975000</v>
      </c>
      <c r="G101" s="6">
        <v>0.83689047355998591</v>
      </c>
    </row>
    <row r="102" spans="1:7">
      <c r="A102" t="s">
        <v>192</v>
      </c>
      <c r="B102" s="2">
        <v>21878000</v>
      </c>
      <c r="C102" s="6">
        <v>8.3189158564361515E-2</v>
      </c>
      <c r="D102" s="2">
        <v>3205000</v>
      </c>
      <c r="E102" s="6">
        <v>8.9765852565538873E-2</v>
      </c>
      <c r="F102" s="2">
        <v>25083000</v>
      </c>
      <c r="G102" s="6">
        <v>8.3975292522472753E-2</v>
      </c>
    </row>
    <row r="103" spans="1:7">
      <c r="A103" t="s">
        <v>193</v>
      </c>
      <c r="B103" s="2">
        <v>9608000</v>
      </c>
      <c r="C103" s="6">
        <v>3.6533569589833871E-2</v>
      </c>
      <c r="D103" s="2">
        <v>6344000</v>
      </c>
      <c r="E103" s="6">
        <v>0.17768317275375309</v>
      </c>
      <c r="F103" s="2">
        <v>15952000</v>
      </c>
      <c r="G103" s="6">
        <v>5.3405647901705752E-2</v>
      </c>
    </row>
    <row r="104" spans="1:7">
      <c r="A104" t="s">
        <v>75</v>
      </c>
      <c r="B104" s="2">
        <v>1887000</v>
      </c>
      <c r="C104" s="6">
        <v>7.175150480434692E-3</v>
      </c>
      <c r="D104" s="2">
        <v>579000</v>
      </c>
      <c r="E104" s="6">
        <v>1.6216670401075509E-2</v>
      </c>
      <c r="F104" s="2">
        <v>2466000</v>
      </c>
      <c r="G104" s="6">
        <v>8.2559132225179539E-3</v>
      </c>
    </row>
    <row r="105" spans="1:7">
      <c r="A105" t="s">
        <v>194</v>
      </c>
      <c r="B105" s="2">
        <v>0</v>
      </c>
      <c r="C105" s="6">
        <v>0</v>
      </c>
      <c r="D105" s="2">
        <v>5219000</v>
      </c>
      <c r="E105" s="6">
        <v>0.14617409814026439</v>
      </c>
      <c r="F105" s="2">
        <v>5219000</v>
      </c>
      <c r="G105" s="6">
        <v>1.7472672793317597E-2</v>
      </c>
    </row>
    <row r="106" spans="1:7">
      <c r="A106" t="s">
        <v>68</v>
      </c>
      <c r="B106" s="2">
        <v>262991000</v>
      </c>
      <c r="C106" s="6"/>
      <c r="D106" s="2">
        <v>35704000</v>
      </c>
      <c r="E106" s="6"/>
      <c r="F106" s="2">
        <v>298695000</v>
      </c>
      <c r="G106" s="6"/>
    </row>
    <row r="108" spans="1:7">
      <c r="A108" s="7" t="s">
        <v>197</v>
      </c>
    </row>
    <row r="109" spans="1:7">
      <c r="A109" t="s">
        <v>198</v>
      </c>
    </row>
    <row r="110" spans="1:7">
      <c r="A110" t="s">
        <v>199</v>
      </c>
    </row>
    <row r="111" spans="1:7">
      <c r="A111" t="s">
        <v>200</v>
      </c>
    </row>
    <row r="114" spans="1:8">
      <c r="A114" s="3" t="s">
        <v>84</v>
      </c>
    </row>
    <row r="115" spans="1:8">
      <c r="B115" t="s">
        <v>2</v>
      </c>
      <c r="C115" t="s">
        <v>5</v>
      </c>
    </row>
    <row r="116" spans="1:8">
      <c r="A116" t="s">
        <v>85</v>
      </c>
      <c r="B116" s="1">
        <v>1901000</v>
      </c>
      <c r="C116" s="2">
        <v>78392000</v>
      </c>
    </row>
    <row r="117" spans="1:8">
      <c r="A117" t="s">
        <v>86</v>
      </c>
      <c r="B117" s="1">
        <v>54000</v>
      </c>
      <c r="C117" s="2">
        <v>1530000</v>
      </c>
    </row>
    <row r="118" spans="1:8">
      <c r="A118" t="s">
        <v>87</v>
      </c>
      <c r="B118" s="1">
        <v>1479000</v>
      </c>
      <c r="C118" s="2">
        <v>44200000</v>
      </c>
    </row>
    <row r="119" spans="1:8">
      <c r="A119" t="s">
        <v>68</v>
      </c>
      <c r="B119" s="1">
        <v>3434000</v>
      </c>
      <c r="C119" s="2">
        <v>124122000</v>
      </c>
    </row>
    <row r="121" spans="1:8">
      <c r="A121" s="7" t="s">
        <v>201</v>
      </c>
    </row>
    <row r="122" spans="1:8">
      <c r="A122" t="s">
        <v>89</v>
      </c>
    </row>
    <row r="125" spans="1:8">
      <c r="A125" s="3" t="s">
        <v>90</v>
      </c>
    </row>
    <row r="127" spans="1:8">
      <c r="B127" t="s">
        <v>91</v>
      </c>
      <c r="C127" t="s">
        <v>92</v>
      </c>
      <c r="D127" t="s">
        <v>93</v>
      </c>
      <c r="E127" t="s">
        <v>94</v>
      </c>
      <c r="F127" t="s">
        <v>95</v>
      </c>
      <c r="G127" t="s">
        <v>68</v>
      </c>
      <c r="H127" t="s">
        <v>96</v>
      </c>
    </row>
    <row r="128" spans="1:8">
      <c r="A128" t="s">
        <v>97</v>
      </c>
      <c r="B128" s="2">
        <v>99416000</v>
      </c>
      <c r="C128" s="2">
        <v>33080000</v>
      </c>
      <c r="D128" s="2">
        <v>58163000</v>
      </c>
      <c r="E128" s="2">
        <v>28132000</v>
      </c>
      <c r="F128" s="2">
        <v>44201000</v>
      </c>
      <c r="G128" s="2">
        <v>262992000</v>
      </c>
      <c r="H128" s="6">
        <v>0.62199811739329924</v>
      </c>
    </row>
    <row r="129" spans="1:8">
      <c r="A129" t="s">
        <v>98</v>
      </c>
      <c r="B129" s="2">
        <v>10948000</v>
      </c>
      <c r="C129" s="2">
        <v>10126000</v>
      </c>
      <c r="D129" s="2">
        <v>7650000</v>
      </c>
      <c r="E129" s="2">
        <v>3648000</v>
      </c>
      <c r="F129" s="2">
        <v>3332000</v>
      </c>
      <c r="G129" s="2">
        <v>35704000</v>
      </c>
      <c r="H129" s="6">
        <v>8.4442951813782766E-2</v>
      </c>
    </row>
    <row r="130" spans="1:8">
      <c r="A130" t="s">
        <v>68</v>
      </c>
      <c r="B130" s="2">
        <v>110364000</v>
      </c>
      <c r="C130" s="2">
        <v>43206000</v>
      </c>
      <c r="D130" s="2">
        <v>65813000</v>
      </c>
      <c r="E130" s="2">
        <v>31780000</v>
      </c>
      <c r="F130" s="2">
        <v>47533000</v>
      </c>
      <c r="G130" s="2">
        <v>298696000</v>
      </c>
      <c r="H130" s="6"/>
    </row>
    <row r="131" spans="1:8">
      <c r="A131" t="s">
        <v>96</v>
      </c>
      <c r="B131" s="6">
        <v>0.36948603262179608</v>
      </c>
      <c r="C131" s="6">
        <v>0.14464873985590701</v>
      </c>
      <c r="D131" s="6">
        <v>0.2203343868012963</v>
      </c>
      <c r="E131" s="6">
        <v>0.1063958004124595</v>
      </c>
      <c r="F131" s="6">
        <v>0.15913504030854111</v>
      </c>
      <c r="G131" s="2"/>
      <c r="H131" s="6"/>
    </row>
    <row r="132" spans="1:8">
      <c r="B132" s="2"/>
      <c r="C132" s="2"/>
      <c r="D132" s="2"/>
      <c r="E132" s="2"/>
      <c r="F132" s="2"/>
      <c r="G132" s="2"/>
      <c r="H132" s="6"/>
    </row>
    <row r="133" spans="1:8">
      <c r="A133" t="s">
        <v>99</v>
      </c>
      <c r="B133" s="2">
        <v>0</v>
      </c>
      <c r="C133" s="2">
        <v>39217000</v>
      </c>
      <c r="D133" s="2">
        <v>52770000</v>
      </c>
      <c r="E133" s="2">
        <v>12510000</v>
      </c>
      <c r="F133" s="2">
        <v>19625000</v>
      </c>
      <c r="G133" s="2">
        <v>124122000</v>
      </c>
      <c r="H133" s="6">
        <v>0.293558930792918</v>
      </c>
    </row>
    <row r="134" spans="1:8">
      <c r="A134" t="s">
        <v>96</v>
      </c>
      <c r="B134" s="6">
        <v>0</v>
      </c>
      <c r="C134" s="6">
        <v>0.31595526981518185</v>
      </c>
      <c r="D134" s="6">
        <v>0.4251462270991444</v>
      </c>
      <c r="E134" s="6">
        <v>0.10078793445158796</v>
      </c>
      <c r="F134" s="6">
        <v>0.15811056863408582</v>
      </c>
      <c r="G134" s="2"/>
      <c r="H134" s="6"/>
    </row>
    <row r="135" spans="1:8">
      <c r="B135" s="2"/>
      <c r="C135" s="2"/>
      <c r="D135" s="2"/>
      <c r="E135" s="2"/>
      <c r="F135" s="2"/>
      <c r="G135" s="2"/>
      <c r="H135" s="6"/>
    </row>
    <row r="136" spans="1:8">
      <c r="A136" t="s">
        <v>68</v>
      </c>
      <c r="B136" s="2">
        <v>110364000</v>
      </c>
      <c r="C136" s="2">
        <v>82423000</v>
      </c>
      <c r="D136" s="2">
        <v>118583000</v>
      </c>
      <c r="E136" s="2">
        <v>44290000</v>
      </c>
      <c r="F136" s="2">
        <v>67158000</v>
      </c>
      <c r="G136" s="2">
        <v>422818000</v>
      </c>
    </row>
    <row r="137" spans="1:8">
      <c r="A137" t="s">
        <v>96</v>
      </c>
      <c r="B137" s="6">
        <v>0.26102010794242442</v>
      </c>
      <c r="C137" s="6">
        <v>0.19493730162859671</v>
      </c>
      <c r="D137" s="6">
        <v>0.28045873165286245</v>
      </c>
      <c r="E137" s="6">
        <v>0.10474956127695605</v>
      </c>
      <c r="F137" s="6">
        <v>0.15883429749916039</v>
      </c>
    </row>
    <row r="139" spans="1:8">
      <c r="A139" t="s">
        <v>202</v>
      </c>
    </row>
    <row r="140" spans="1:8">
      <c r="A140" t="s">
        <v>101</v>
      </c>
    </row>
    <row r="142" spans="1:8">
      <c r="A142" s="3" t="s">
        <v>102</v>
      </c>
    </row>
    <row r="144" spans="1:8">
      <c r="A144" t="s">
        <v>103</v>
      </c>
    </row>
    <row r="145" spans="1:6">
      <c r="A145" t="s">
        <v>104</v>
      </c>
    </row>
    <row r="147" spans="1:6">
      <c r="B147" t="s">
        <v>53</v>
      </c>
      <c r="C147" t="s">
        <v>105</v>
      </c>
      <c r="D147" t="s">
        <v>49</v>
      </c>
      <c r="E147" t="s">
        <v>106</v>
      </c>
      <c r="F147" t="s">
        <v>68</v>
      </c>
    </row>
    <row r="148" spans="1:6">
      <c r="A148" t="s">
        <v>107</v>
      </c>
      <c r="B148" s="2">
        <v>905000</v>
      </c>
      <c r="C148" s="2">
        <v>2190000</v>
      </c>
      <c r="D148" s="2">
        <v>0</v>
      </c>
      <c r="E148" s="2">
        <v>7086000</v>
      </c>
      <c r="F148" s="2">
        <v>10181000</v>
      </c>
    </row>
    <row r="150" spans="1:6">
      <c r="A150" t="s">
        <v>181</v>
      </c>
    </row>
    <row r="151" spans="1:6">
      <c r="A151" t="s">
        <v>182</v>
      </c>
    </row>
    <row r="152" spans="1:6">
      <c r="A152" t="s">
        <v>183</v>
      </c>
    </row>
    <row r="153" spans="1:6">
      <c r="A153" t="s">
        <v>184</v>
      </c>
    </row>
    <row r="154" spans="1:6">
      <c r="A154" t="s">
        <v>185</v>
      </c>
    </row>
    <row r="155" spans="1:6">
      <c r="A155" t="s">
        <v>186</v>
      </c>
    </row>
    <row r="158" spans="1:6">
      <c r="A158" s="3" t="s">
        <v>111</v>
      </c>
    </row>
    <row r="160" spans="1:6">
      <c r="A160" t="s">
        <v>29</v>
      </c>
    </row>
    <row r="161" spans="1:6">
      <c r="A161" t="s">
        <v>30</v>
      </c>
    </row>
    <row r="163" spans="1:6">
      <c r="A163" s="3" t="s">
        <v>112</v>
      </c>
    </row>
    <row r="165" spans="1:6">
      <c r="A165" t="s">
        <v>113</v>
      </c>
    </row>
    <row r="166" spans="1:6">
      <c r="B166" t="s">
        <v>65</v>
      </c>
      <c r="D166" t="s">
        <v>114</v>
      </c>
      <c r="F166" t="s">
        <v>130</v>
      </c>
    </row>
    <row r="167" spans="1:6">
      <c r="A167" t="s">
        <v>91</v>
      </c>
      <c r="B167" s="2">
        <v>111680000</v>
      </c>
      <c r="D167" s="2">
        <v>1055000</v>
      </c>
      <c r="F167" s="2">
        <v>112735000</v>
      </c>
    </row>
    <row r="168" spans="1:6">
      <c r="A168" t="s">
        <v>115</v>
      </c>
      <c r="B168" s="2">
        <v>42774000</v>
      </c>
      <c r="D168" s="2">
        <v>38825000</v>
      </c>
      <c r="F168" s="2">
        <v>81599000</v>
      </c>
    </row>
    <row r="169" spans="1:6">
      <c r="A169" t="s">
        <v>116</v>
      </c>
      <c r="B169" s="2">
        <v>63839000</v>
      </c>
      <c r="D169" s="2">
        <v>51187000</v>
      </c>
      <c r="F169" s="2">
        <v>115026000</v>
      </c>
    </row>
    <row r="170" spans="1:6">
      <c r="A170" t="s">
        <v>117</v>
      </c>
      <c r="B170" s="2">
        <v>32870000</v>
      </c>
      <c r="D170" s="2">
        <v>13430000</v>
      </c>
      <c r="F170" s="2">
        <v>46300000</v>
      </c>
    </row>
    <row r="171" spans="1:6">
      <c r="A171" t="s">
        <v>118</v>
      </c>
      <c r="B171" s="2">
        <v>28520000</v>
      </c>
      <c r="D171" s="2">
        <v>11775000</v>
      </c>
      <c r="F171" s="2">
        <v>40295000</v>
      </c>
    </row>
    <row r="172" spans="1:6">
      <c r="B172" s="2"/>
      <c r="D172" s="2"/>
      <c r="F172" s="2"/>
    </row>
    <row r="173" spans="1:6">
      <c r="A173" t="s">
        <v>119</v>
      </c>
      <c r="B173" s="2">
        <v>10181000</v>
      </c>
      <c r="D173" s="2">
        <v>0</v>
      </c>
      <c r="F173" s="2">
        <v>10181000</v>
      </c>
    </row>
    <row r="174" spans="1:6">
      <c r="B174" s="2"/>
      <c r="D174" s="2"/>
      <c r="F174" s="2"/>
    </row>
    <row r="175" spans="1:6">
      <c r="A175" t="s">
        <v>120</v>
      </c>
      <c r="B175" s="2">
        <v>289864000</v>
      </c>
      <c r="D175" s="2">
        <v>116272000</v>
      </c>
      <c r="F175" s="2">
        <v>406136000</v>
      </c>
    </row>
    <row r="177" spans="1:6">
      <c r="A177" t="s">
        <v>121</v>
      </c>
    </row>
    <row r="178" spans="1:6">
      <c r="A178" t="s">
        <v>122</v>
      </c>
    </row>
    <row r="180" spans="1:6">
      <c r="A180" s="3" t="s">
        <v>123</v>
      </c>
    </row>
    <row r="181" spans="1:6">
      <c r="A181" s="3"/>
      <c r="B181" t="s">
        <v>65</v>
      </c>
      <c r="D181" t="s">
        <v>114</v>
      </c>
      <c r="F181" t="s">
        <v>130</v>
      </c>
    </row>
    <row r="182" spans="1:6">
      <c r="A182" t="s">
        <v>124</v>
      </c>
      <c r="B182" s="2">
        <v>88200000</v>
      </c>
      <c r="D182" s="2">
        <v>23418000</v>
      </c>
      <c r="F182" s="2">
        <v>111618000</v>
      </c>
    </row>
    <row r="183" spans="1:6">
      <c r="A183" t="s">
        <v>125</v>
      </c>
      <c r="B183" s="2">
        <v>2036000</v>
      </c>
      <c r="D183" s="2">
        <v>0</v>
      </c>
      <c r="F183" s="2">
        <v>2036000</v>
      </c>
    </row>
    <row r="184" spans="1:6">
      <c r="A184" t="s">
        <v>126</v>
      </c>
      <c r="B184" s="2">
        <v>32742000</v>
      </c>
      <c r="D184" s="2">
        <v>10871000</v>
      </c>
      <c r="F184" s="2">
        <v>43613000</v>
      </c>
    </row>
    <row r="186" spans="1:6">
      <c r="A186" t="s">
        <v>127</v>
      </c>
    </row>
    <row r="187" spans="1:6">
      <c r="A187" t="s">
        <v>128</v>
      </c>
    </row>
    <row r="189" spans="1:6">
      <c r="A189" s="3" t="s">
        <v>129</v>
      </c>
    </row>
    <row r="190" spans="1:6">
      <c r="B190" t="s">
        <v>65</v>
      </c>
      <c r="D190" t="s">
        <v>114</v>
      </c>
      <c r="F190" t="s">
        <v>130</v>
      </c>
    </row>
    <row r="191" spans="1:6">
      <c r="A191" t="s">
        <v>131</v>
      </c>
      <c r="B191" s="2">
        <v>289864000</v>
      </c>
      <c r="D191" s="2">
        <v>116272000</v>
      </c>
      <c r="F191" s="2">
        <v>406136000</v>
      </c>
    </row>
    <row r="192" spans="1:6">
      <c r="A192" t="s">
        <v>132</v>
      </c>
      <c r="B192" s="2">
        <v>122978000</v>
      </c>
      <c r="D192" s="2">
        <v>34289000</v>
      </c>
      <c r="F192" s="2">
        <v>157267000</v>
      </c>
    </row>
    <row r="193" spans="1:7">
      <c r="A193" t="s">
        <v>68</v>
      </c>
      <c r="B193" s="2">
        <v>412842000</v>
      </c>
      <c r="D193" s="2">
        <v>150561000</v>
      </c>
      <c r="F193" s="2">
        <v>563403000</v>
      </c>
    </row>
    <row r="195" spans="1:7">
      <c r="A195" s="3" t="s">
        <v>133</v>
      </c>
    </row>
    <row r="197" spans="1:7">
      <c r="A197" s="3" t="s">
        <v>134</v>
      </c>
    </row>
    <row r="198" spans="1:7">
      <c r="A198" s="3"/>
      <c r="B198" t="s">
        <v>135</v>
      </c>
      <c r="D198" t="s">
        <v>136</v>
      </c>
      <c r="F198" t="s">
        <v>68</v>
      </c>
    </row>
    <row r="199" spans="1:7">
      <c r="B199" t="s">
        <v>137</v>
      </c>
    </row>
    <row r="200" spans="1:7">
      <c r="A200" t="s">
        <v>91</v>
      </c>
      <c r="B200" s="1">
        <v>1574.1599749736151</v>
      </c>
      <c r="C200" s="6">
        <v>0.42690525436814125</v>
      </c>
      <c r="D200" s="1">
        <v>14.876018784920962</v>
      </c>
      <c r="E200" s="6">
        <v>1.1218810060417722E-2</v>
      </c>
      <c r="F200" s="1">
        <v>1589.0359937585361</v>
      </c>
      <c r="G200" s="6">
        <v>0.316959996205116</v>
      </c>
    </row>
    <row r="201" spans="1:7">
      <c r="A201" t="s">
        <v>138</v>
      </c>
      <c r="B201" s="1">
        <v>354.13558037699397</v>
      </c>
      <c r="C201" s="6">
        <v>9.6040010180149543E-2</v>
      </c>
      <c r="D201" s="1">
        <v>321.44272730985705</v>
      </c>
      <c r="E201" s="6">
        <v>0.24241733995706938</v>
      </c>
      <c r="F201" s="1">
        <v>675.57830768685108</v>
      </c>
      <c r="G201" s="6">
        <v>0.13475547355865722</v>
      </c>
    </row>
    <row r="202" spans="1:7">
      <c r="A202" t="s">
        <v>116</v>
      </c>
      <c r="B202" s="1">
        <v>851.3350429293364</v>
      </c>
      <c r="C202" s="6">
        <v>0.23087831531249073</v>
      </c>
      <c r="D202" s="1">
        <v>682.60966778226941</v>
      </c>
      <c r="E202" s="6">
        <v>0.51479285681036546</v>
      </c>
      <c r="F202" s="1">
        <v>1533.9447107116057</v>
      </c>
      <c r="G202" s="6">
        <v>0.30597111179086939</v>
      </c>
    </row>
    <row r="203" spans="1:7">
      <c r="A203" t="s">
        <v>94</v>
      </c>
      <c r="B203" s="1">
        <v>552.49994906040081</v>
      </c>
      <c r="C203" s="6">
        <v>0.1498355535916665</v>
      </c>
      <c r="D203" s="1">
        <v>225.73520181099528</v>
      </c>
      <c r="E203" s="6">
        <v>0.17023912040462472</v>
      </c>
      <c r="F203" s="1">
        <v>778.23515087139606</v>
      </c>
      <c r="G203" s="6">
        <v>0.15523211018237545</v>
      </c>
    </row>
    <row r="204" spans="1:7">
      <c r="A204" t="s">
        <v>118</v>
      </c>
      <c r="B204" s="1">
        <v>196.97151564994732</v>
      </c>
      <c r="C204" s="6">
        <v>5.3417807801413898E-2</v>
      </c>
      <c r="D204" s="1">
        <v>81.325388921869205</v>
      </c>
      <c r="E204" s="6">
        <v>6.1331872767522715E-2</v>
      </c>
      <c r="F204" s="1">
        <v>278.29690457181653</v>
      </c>
      <c r="G204" s="6">
        <v>5.5511005517463685E-2</v>
      </c>
    </row>
    <row r="205" spans="1:7">
      <c r="A205" t="s">
        <v>139</v>
      </c>
      <c r="B205" s="1">
        <v>158.27343512465833</v>
      </c>
      <c r="C205" s="6">
        <v>4.2923058746138103E-2</v>
      </c>
      <c r="D205" s="1">
        <v>0</v>
      </c>
      <c r="E205" s="6">
        <v>0</v>
      </c>
      <c r="F205" s="1">
        <v>158.27343512465833</v>
      </c>
      <c r="G205" s="6">
        <v>3.1570302745518218E-2</v>
      </c>
    </row>
    <row r="206" spans="1:7">
      <c r="A206" t="s">
        <v>140</v>
      </c>
      <c r="B206" s="1">
        <v>3687.3754981149518</v>
      </c>
      <c r="D206" s="1">
        <v>1325.9890046099119</v>
      </c>
      <c r="F206" s="1">
        <v>5013.364502724864</v>
      </c>
    </row>
    <row r="207" spans="1:7">
      <c r="B207" s="1"/>
    </row>
    <row r="208" spans="1:7">
      <c r="B208" s="1" t="s">
        <v>135</v>
      </c>
      <c r="D208" t="s">
        <v>114</v>
      </c>
      <c r="F208" t="s">
        <v>68</v>
      </c>
    </row>
    <row r="209" spans="1:7">
      <c r="B209" t="s">
        <v>141</v>
      </c>
    </row>
    <row r="210" spans="1:7">
      <c r="A210" t="s">
        <v>91</v>
      </c>
      <c r="B210" s="1">
        <v>2329.7567629609503</v>
      </c>
      <c r="C210" s="6">
        <v>0.4334310891267017</v>
      </c>
      <c r="D210" s="1">
        <v>22.016507801683023</v>
      </c>
      <c r="E210" s="6">
        <v>1.1226894680685424E-2</v>
      </c>
      <c r="F210" s="1">
        <v>2351.7732707626333</v>
      </c>
      <c r="G210" s="6">
        <v>0.32057105352934928</v>
      </c>
    </row>
    <row r="211" spans="1:7">
      <c r="A211" t="s">
        <v>138</v>
      </c>
      <c r="B211" s="1">
        <v>531.20337056549101</v>
      </c>
      <c r="C211" s="6">
        <v>9.8825791220950227E-2</v>
      </c>
      <c r="D211" s="1">
        <v>482.1640909647856</v>
      </c>
      <c r="E211" s="6">
        <v>0.24587030408411403</v>
      </c>
      <c r="F211" s="1">
        <v>1013.3674615302766</v>
      </c>
      <c r="G211" s="6">
        <v>0.13813248019856042</v>
      </c>
    </row>
    <row r="212" spans="1:7">
      <c r="A212" t="s">
        <v>116</v>
      </c>
      <c r="B212" s="1">
        <v>1277.0025643940046</v>
      </c>
      <c r="C212" s="6">
        <v>0.23757527871683731</v>
      </c>
      <c r="D212" s="1">
        <v>1023.9145016734042</v>
      </c>
      <c r="E212" s="6">
        <v>0.52212550581864114</v>
      </c>
      <c r="F212" s="1">
        <v>2300.917066067409</v>
      </c>
      <c r="G212" s="6">
        <v>0.3136388261244662</v>
      </c>
    </row>
    <row r="213" spans="1:7">
      <c r="A213" t="s">
        <v>94</v>
      </c>
      <c r="B213" s="1">
        <v>779.02492817516509</v>
      </c>
      <c r="C213" s="6">
        <v>0.14493084790820795</v>
      </c>
      <c r="D213" s="1">
        <v>318.28663455350335</v>
      </c>
      <c r="E213" s="6">
        <v>0.16230414726030395</v>
      </c>
      <c r="F213" s="1">
        <v>1097.3115627286684</v>
      </c>
      <c r="G213" s="6">
        <v>0.14957493057984925</v>
      </c>
    </row>
    <row r="214" spans="1:7">
      <c r="A214" t="s">
        <v>118</v>
      </c>
      <c r="B214" s="1">
        <v>277.72983706642572</v>
      </c>
      <c r="C214" s="6">
        <v>5.1669233319315395E-2</v>
      </c>
      <c r="D214" s="1">
        <v>114.66879837983558</v>
      </c>
      <c r="E214" s="6">
        <v>5.8473148156255449E-2</v>
      </c>
      <c r="F214" s="1">
        <v>392.39863544626132</v>
      </c>
      <c r="G214" s="6">
        <v>5.3487997985322507E-2</v>
      </c>
    </row>
    <row r="215" spans="1:7">
      <c r="A215" t="s">
        <v>139</v>
      </c>
      <c r="B215" s="1">
        <v>180.43171604211051</v>
      </c>
      <c r="C215" s="6">
        <v>3.35677597079874E-2</v>
      </c>
      <c r="D215" s="1">
        <v>0</v>
      </c>
      <c r="E215" s="6">
        <v>0</v>
      </c>
      <c r="F215" s="1">
        <v>180.43171604211051</v>
      </c>
      <c r="G215" s="6">
        <v>2.4594711582452425E-2</v>
      </c>
    </row>
    <row r="216" spans="1:7">
      <c r="A216" t="s">
        <v>140</v>
      </c>
      <c r="B216" s="1">
        <v>5375.149179204147</v>
      </c>
      <c r="C216" s="6"/>
      <c r="D216" s="1">
        <v>1961.0505333732117</v>
      </c>
      <c r="E216" s="6"/>
      <c r="F216" s="1">
        <v>7336.1997125773587</v>
      </c>
      <c r="G216" s="6"/>
    </row>
    <row r="218" spans="1:7">
      <c r="A218" s="3" t="s">
        <v>142</v>
      </c>
    </row>
    <row r="219" spans="1:7">
      <c r="A219" s="3"/>
      <c r="B219" t="s">
        <v>65</v>
      </c>
      <c r="D219" t="s">
        <v>114</v>
      </c>
      <c r="F219" t="s">
        <v>68</v>
      </c>
    </row>
    <row r="220" spans="1:7">
      <c r="B220" t="s">
        <v>137</v>
      </c>
    </row>
    <row r="221" spans="1:7">
      <c r="A221" t="s">
        <v>143</v>
      </c>
      <c r="B221" s="1">
        <v>1402.8529361345334</v>
      </c>
      <c r="D221" s="1">
        <v>364.06854020196698</v>
      </c>
      <c r="F221" s="1">
        <v>1766.9214763365003</v>
      </c>
    </row>
    <row r="222" spans="1:7">
      <c r="A222" t="s">
        <v>144</v>
      </c>
      <c r="B222" s="1">
        <v>509.02284342494852</v>
      </c>
      <c r="D222" s="1">
        <v>169.00575448118789</v>
      </c>
      <c r="F222" s="1">
        <v>678.02859790613638</v>
      </c>
    </row>
    <row r="223" spans="1:7">
      <c r="B223" s="1"/>
      <c r="D223" s="1"/>
    </row>
    <row r="224" spans="1:7">
      <c r="B224" t="s">
        <v>145</v>
      </c>
      <c r="D224" s="1"/>
    </row>
    <row r="225" spans="1:7">
      <c r="A225" t="s">
        <v>143</v>
      </c>
      <c r="B225" s="1">
        <v>1599.252347193368</v>
      </c>
      <c r="D225" s="1">
        <v>415.03813583024231</v>
      </c>
      <c r="F225" s="1">
        <v>2014.2904830236102</v>
      </c>
    </row>
    <row r="226" spans="1:7">
      <c r="A226" t="s">
        <v>144</v>
      </c>
      <c r="B226" s="1">
        <v>580.2860415044413</v>
      </c>
      <c r="D226" s="1">
        <v>192.66656010855419</v>
      </c>
      <c r="F226" s="1">
        <v>772.95260161299552</v>
      </c>
    </row>
    <row r="228" spans="1:7">
      <c r="A228" s="3" t="s">
        <v>146</v>
      </c>
    </row>
    <row r="229" spans="1:7">
      <c r="A229" s="3"/>
      <c r="B229" t="s">
        <v>65</v>
      </c>
      <c r="D229" t="s">
        <v>114</v>
      </c>
      <c r="F229" t="s">
        <v>68</v>
      </c>
    </row>
    <row r="230" spans="1:7">
      <c r="B230" t="s">
        <v>137</v>
      </c>
    </row>
    <row r="231" spans="1:7">
      <c r="A231" t="s">
        <v>131</v>
      </c>
      <c r="B231" s="1">
        <v>3687.3754981149518</v>
      </c>
      <c r="C231" s="6">
        <v>0.6585479585132048</v>
      </c>
      <c r="D231" s="1">
        <v>1325.9890046099119</v>
      </c>
      <c r="E231" s="6">
        <v>0.71325651209086671</v>
      </c>
      <c r="F231" s="1">
        <v>5013.364502724864</v>
      </c>
      <c r="G231" s="6">
        <v>0.67218464050939286</v>
      </c>
    </row>
    <row r="232" spans="1:7">
      <c r="A232" t="s">
        <v>147</v>
      </c>
      <c r="B232" s="1">
        <v>1402.8529361345334</v>
      </c>
      <c r="C232" s="6">
        <v>0.25054295057770432</v>
      </c>
      <c r="D232" s="1">
        <v>364.06854020196698</v>
      </c>
      <c r="E232" s="6">
        <v>0.19583439700004235</v>
      </c>
      <c r="F232" s="1">
        <v>1766.9214763365003</v>
      </c>
      <c r="G232" s="6">
        <v>0.23690626858151623</v>
      </c>
    </row>
    <row r="233" spans="1:7">
      <c r="A233" t="s">
        <v>148</v>
      </c>
      <c r="B233" s="1">
        <v>509.02284342494852</v>
      </c>
      <c r="C233" s="6">
        <v>9.0909090909090912E-2</v>
      </c>
      <c r="D233" s="1">
        <v>169.00575448118789</v>
      </c>
      <c r="E233" s="6">
        <v>9.0909090909090912E-2</v>
      </c>
      <c r="F233" s="1">
        <v>678.02859790613638</v>
      </c>
      <c r="G233" s="6">
        <v>9.0909090909090912E-2</v>
      </c>
    </row>
    <row r="234" spans="1:7">
      <c r="A234" t="s">
        <v>68</v>
      </c>
      <c r="B234" s="1">
        <v>5599.2512776744334</v>
      </c>
      <c r="D234" s="1">
        <v>1859.0632992930668</v>
      </c>
      <c r="F234" s="1">
        <v>7458.3145769675002</v>
      </c>
    </row>
    <row r="235" spans="1:7">
      <c r="B235" s="1"/>
      <c r="D235" s="1"/>
    </row>
    <row r="236" spans="1:7">
      <c r="B236" t="s">
        <v>145</v>
      </c>
      <c r="D236" s="1"/>
    </row>
    <row r="237" spans="1:7">
      <c r="A237" t="s">
        <v>131</v>
      </c>
      <c r="B237" s="1">
        <v>5375.149179204147</v>
      </c>
      <c r="C237" s="6">
        <v>0.71149854059377093</v>
      </c>
      <c r="D237" s="1">
        <v>1961.0505333732117</v>
      </c>
      <c r="E237" s="6">
        <v>0.76342444425833489</v>
      </c>
      <c r="F237" s="1">
        <v>7336.1997125773587</v>
      </c>
      <c r="G237" s="6">
        <v>0.72467438790648653</v>
      </c>
    </row>
    <row r="238" spans="1:7">
      <c r="A238" t="s">
        <v>147</v>
      </c>
      <c r="B238" s="1">
        <v>1599.252347193368</v>
      </c>
      <c r="C238" s="6">
        <v>0.21169007094194139</v>
      </c>
      <c r="D238" s="1">
        <v>415.03813583024231</v>
      </c>
      <c r="E238" s="6">
        <v>0.16157169476260386</v>
      </c>
      <c r="F238" s="1">
        <v>2014.2904830236102</v>
      </c>
      <c r="G238" s="6">
        <v>0.19897287151935664</v>
      </c>
    </row>
    <row r="239" spans="1:7">
      <c r="A239" t="s">
        <v>148</v>
      </c>
      <c r="B239" s="1">
        <v>580.2860415044413</v>
      </c>
      <c r="C239" s="6">
        <v>7.6811388464287603E-2</v>
      </c>
      <c r="D239" s="1">
        <v>192.66656010855419</v>
      </c>
      <c r="E239" s="6">
        <v>7.5003860979061143E-2</v>
      </c>
      <c r="F239" s="1">
        <v>772.95260161299552</v>
      </c>
      <c r="G239" s="6">
        <v>7.6352740574156946E-2</v>
      </c>
    </row>
    <row r="240" spans="1:7">
      <c r="A240" t="s">
        <v>68</v>
      </c>
      <c r="B240" s="1">
        <v>7554.6875679019568</v>
      </c>
      <c r="D240" s="1">
        <v>2568.7552293120084</v>
      </c>
      <c r="F240" s="1">
        <v>10123.442797213964</v>
      </c>
    </row>
    <row r="242" spans="1:6">
      <c r="A242" t="s">
        <v>149</v>
      </c>
    </row>
    <row r="243" spans="1:6">
      <c r="A243" t="s">
        <v>150</v>
      </c>
    </row>
    <row r="245" spans="1:6">
      <c r="A245" s="3" t="s">
        <v>151</v>
      </c>
    </row>
    <row r="246" spans="1:6">
      <c r="A246" s="3"/>
      <c r="B246" t="s">
        <v>65</v>
      </c>
      <c r="D246" t="s">
        <v>114</v>
      </c>
      <c r="F246" t="s">
        <v>68</v>
      </c>
    </row>
    <row r="247" spans="1:6">
      <c r="A247" t="s">
        <v>152</v>
      </c>
      <c r="B247" s="1">
        <v>60700</v>
      </c>
      <c r="D247" s="1">
        <v>60700</v>
      </c>
      <c r="F247" s="1">
        <v>60700</v>
      </c>
    </row>
    <row r="248" spans="1:6">
      <c r="A248" t="s">
        <v>153</v>
      </c>
      <c r="B248" s="1">
        <v>7554.6875679019568</v>
      </c>
      <c r="D248" s="1">
        <v>2568.7552293120084</v>
      </c>
      <c r="F248" s="1">
        <v>10123.442797213964</v>
      </c>
    </row>
    <row r="249" spans="1:6">
      <c r="A249" t="s">
        <v>154</v>
      </c>
      <c r="B249" s="6">
        <v>0.12445943274962037</v>
      </c>
      <c r="D249" s="6">
        <v>4.2318867039736544E-2</v>
      </c>
      <c r="F249" s="6">
        <v>0.1667782997893569</v>
      </c>
    </row>
    <row r="251" spans="1:6">
      <c r="A251" t="s">
        <v>155</v>
      </c>
    </row>
    <row r="252" spans="1:6">
      <c r="A252" t="s">
        <v>203</v>
      </c>
    </row>
    <row r="254" spans="1:6">
      <c r="A254" s="3" t="s">
        <v>158</v>
      </c>
    </row>
    <row r="256" spans="1:6">
      <c r="A256" t="s">
        <v>159</v>
      </c>
    </row>
    <row r="257" spans="1:9">
      <c r="A257" t="s">
        <v>160</v>
      </c>
    </row>
    <row r="259" spans="1:9">
      <c r="B259" t="s">
        <v>161</v>
      </c>
    </row>
    <row r="260" spans="1:9">
      <c r="B260" t="s">
        <v>65</v>
      </c>
      <c r="D260" t="s">
        <v>114</v>
      </c>
      <c r="F260" t="s">
        <v>68</v>
      </c>
    </row>
    <row r="261" spans="1:9">
      <c r="A261" t="s">
        <v>162</v>
      </c>
      <c r="B261" s="2">
        <v>73672000</v>
      </c>
      <c r="D261" s="2">
        <v>26530000</v>
      </c>
      <c r="F261" s="2">
        <v>100202000</v>
      </c>
    </row>
    <row r="262" spans="1:9">
      <c r="A262" t="s">
        <v>163</v>
      </c>
      <c r="B262" s="2">
        <v>26155000</v>
      </c>
      <c r="D262" s="2">
        <v>6788000</v>
      </c>
      <c r="F262" s="2">
        <v>32943000</v>
      </c>
    </row>
    <row r="263" spans="1:9">
      <c r="A263" t="s">
        <v>164</v>
      </c>
      <c r="B263" s="2">
        <v>9490000</v>
      </c>
      <c r="D263" s="2">
        <v>3151000</v>
      </c>
      <c r="F263" s="2">
        <v>12641000</v>
      </c>
    </row>
    <row r="264" spans="1:9">
      <c r="A264" t="s">
        <v>68</v>
      </c>
      <c r="B264" s="2">
        <v>109317000</v>
      </c>
      <c r="D264" s="2">
        <v>36469000</v>
      </c>
      <c r="F264" s="2">
        <v>145786000</v>
      </c>
    </row>
    <row r="267" spans="1:9">
      <c r="A267" s="3" t="s">
        <v>165</v>
      </c>
    </row>
    <row r="268" spans="1:9">
      <c r="A268" s="3"/>
      <c r="B268" t="s">
        <v>65</v>
      </c>
      <c r="E268" t="s">
        <v>114</v>
      </c>
      <c r="H268" t="s">
        <v>68</v>
      </c>
    </row>
    <row r="269" spans="1:9">
      <c r="B269" t="s">
        <v>166</v>
      </c>
      <c r="C269" t="s">
        <v>165</v>
      </c>
      <c r="E269" t="s">
        <v>166</v>
      </c>
      <c r="F269" t="s">
        <v>165</v>
      </c>
      <c r="H269" t="s">
        <v>166</v>
      </c>
      <c r="I269" t="s">
        <v>165</v>
      </c>
    </row>
    <row r="270" spans="1:9">
      <c r="A270" t="s">
        <v>131</v>
      </c>
    </row>
    <row r="271" spans="1:9">
      <c r="A271" t="s">
        <v>91</v>
      </c>
      <c r="B271" s="2">
        <v>111680000</v>
      </c>
      <c r="C271" s="2">
        <v>60307000</v>
      </c>
      <c r="E271" s="2">
        <v>1055000</v>
      </c>
      <c r="F271" s="2">
        <v>570000</v>
      </c>
      <c r="H271" s="2">
        <v>112735000</v>
      </c>
      <c r="I271" s="2">
        <v>60877000</v>
      </c>
    </row>
    <row r="272" spans="1:9">
      <c r="A272" t="s">
        <v>115</v>
      </c>
      <c r="B272" s="2">
        <v>42774000</v>
      </c>
      <c r="C272" s="2">
        <v>27375000</v>
      </c>
      <c r="E272" s="2">
        <v>38825000</v>
      </c>
      <c r="F272" s="2">
        <v>24848000</v>
      </c>
      <c r="H272" s="2">
        <v>81599000</v>
      </c>
      <c r="I272" s="2">
        <v>52223000</v>
      </c>
    </row>
    <row r="273" spans="1:10">
      <c r="A273" t="s">
        <v>116</v>
      </c>
      <c r="B273" s="2">
        <v>63839000</v>
      </c>
      <c r="C273" s="2">
        <v>34473000</v>
      </c>
      <c r="E273" s="2">
        <v>51187000</v>
      </c>
      <c r="F273" s="2">
        <v>27641000</v>
      </c>
      <c r="H273" s="2">
        <v>115026000</v>
      </c>
      <c r="I273" s="2">
        <v>62114000</v>
      </c>
    </row>
    <row r="274" spans="1:10">
      <c r="A274" t="s">
        <v>167</v>
      </c>
      <c r="B274" s="2">
        <v>32870000</v>
      </c>
      <c r="C274" s="2">
        <v>17750000</v>
      </c>
      <c r="E274" s="2">
        <v>13430000</v>
      </c>
      <c r="F274" s="2">
        <v>7252000</v>
      </c>
      <c r="H274" s="2">
        <v>46300000</v>
      </c>
      <c r="I274" s="2">
        <v>25002000</v>
      </c>
    </row>
    <row r="275" spans="1:10">
      <c r="A275" t="s">
        <v>118</v>
      </c>
      <c r="B275" s="2">
        <v>28520000</v>
      </c>
      <c r="C275" s="2">
        <v>12549000</v>
      </c>
      <c r="E275" s="2">
        <v>11775000</v>
      </c>
      <c r="F275" s="2">
        <v>5181000</v>
      </c>
      <c r="H275" s="2">
        <v>40295000</v>
      </c>
      <c r="I275" s="2">
        <v>17730000</v>
      </c>
    </row>
    <row r="276" spans="1:10">
      <c r="A276" t="s">
        <v>168</v>
      </c>
      <c r="B276" s="2">
        <v>2036000</v>
      </c>
      <c r="C276" s="2">
        <v>1161000</v>
      </c>
      <c r="E276" s="2">
        <v>0</v>
      </c>
      <c r="F276" s="2">
        <v>0</v>
      </c>
      <c r="H276" s="2">
        <v>2036000</v>
      </c>
      <c r="I276" s="2">
        <v>1161000</v>
      </c>
    </row>
    <row r="277" spans="1:10">
      <c r="A277" t="s">
        <v>169</v>
      </c>
      <c r="B277" s="2">
        <v>122978000</v>
      </c>
      <c r="C277" s="2">
        <v>70097000</v>
      </c>
      <c r="E277" s="2">
        <v>34289000</v>
      </c>
      <c r="F277" s="2">
        <v>19545000</v>
      </c>
      <c r="H277" s="2">
        <v>157267000</v>
      </c>
      <c r="I277" s="2">
        <v>89642000</v>
      </c>
    </row>
    <row r="278" spans="1:10">
      <c r="A278" t="s">
        <v>68</v>
      </c>
      <c r="B278" s="2">
        <v>404697000</v>
      </c>
      <c r="C278" s="2">
        <v>223712000</v>
      </c>
      <c r="D278" s="6">
        <v>0.55278887661633269</v>
      </c>
      <c r="E278" s="2">
        <v>150561000</v>
      </c>
      <c r="F278" s="2">
        <v>85037000</v>
      </c>
      <c r="G278" s="6">
        <v>0.56480097767682202</v>
      </c>
      <c r="H278" s="2">
        <v>555258000</v>
      </c>
      <c r="I278" s="2">
        <v>308749000</v>
      </c>
      <c r="J278" s="6">
        <v>0.55604601824737332</v>
      </c>
    </row>
    <row r="280" spans="1:10">
      <c r="A280" t="s">
        <v>170</v>
      </c>
    </row>
    <row r="283" spans="1:10">
      <c r="A283" s="3"/>
    </row>
    <row r="284" spans="1:10">
      <c r="A284" t="s">
        <v>171</v>
      </c>
    </row>
    <row r="286" spans="1:10">
      <c r="A286" t="s">
        <v>172</v>
      </c>
    </row>
    <row r="287" spans="1:10">
      <c r="A287" t="s">
        <v>173</v>
      </c>
    </row>
    <row r="288" spans="1:10">
      <c r="A288" t="s">
        <v>174</v>
      </c>
    </row>
    <row r="289" spans="1:1">
      <c r="A289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89"/>
  <sheetViews>
    <sheetView workbookViewId="0">
      <selection sqref="A1:IV65536"/>
    </sheetView>
  </sheetViews>
  <sheetFormatPr defaultRowHeight="12.75"/>
  <cols>
    <col min="1" max="1" width="28.5703125" bestFit="1" customWidth="1"/>
    <col min="2" max="2" width="28.42578125" bestFit="1" customWidth="1"/>
    <col min="3" max="3" width="18.140625" bestFit="1" customWidth="1"/>
    <col min="4" max="4" width="15.28515625" customWidth="1"/>
    <col min="5" max="5" width="23.42578125" customWidth="1"/>
    <col min="6" max="9" width="14.85546875" bestFit="1" customWidth="1"/>
  </cols>
  <sheetData>
    <row r="1" spans="1:3">
      <c r="A1" s="3" t="s">
        <v>36</v>
      </c>
    </row>
    <row r="2" spans="1:3">
      <c r="A2" s="5">
        <v>2018</v>
      </c>
    </row>
    <row r="4" spans="1:3">
      <c r="A4" s="3" t="s">
        <v>38</v>
      </c>
    </row>
    <row r="6" spans="1:3">
      <c r="A6" t="s">
        <v>39</v>
      </c>
      <c r="B6" s="1">
        <v>9404</v>
      </c>
      <c r="C6" t="s">
        <v>40</v>
      </c>
    </row>
    <row r="7" spans="1:3">
      <c r="A7" t="s">
        <v>41</v>
      </c>
      <c r="B7" s="1">
        <v>4123</v>
      </c>
      <c r="C7" t="s">
        <v>40</v>
      </c>
    </row>
    <row r="8" spans="1:3">
      <c r="A8" t="s">
        <v>42</v>
      </c>
      <c r="B8" s="1">
        <v>22</v>
      </c>
      <c r="C8" t="s">
        <v>40</v>
      </c>
    </row>
    <row r="9" spans="1:3">
      <c r="A9" t="s">
        <v>43</v>
      </c>
      <c r="B9" s="1">
        <v>458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1127</v>
      </c>
      <c r="C11" t="s">
        <v>46</v>
      </c>
    </row>
    <row r="12" spans="1:3">
      <c r="A12" t="s">
        <v>47</v>
      </c>
      <c r="B12" s="1">
        <v>1286</v>
      </c>
      <c r="C12" t="s">
        <v>48</v>
      </c>
    </row>
    <row r="13" spans="1:3">
      <c r="A13" t="s">
        <v>49</v>
      </c>
      <c r="B13" s="1">
        <v>404</v>
      </c>
      <c r="C13" t="s">
        <v>48</v>
      </c>
    </row>
    <row r="14" spans="1:3">
      <c r="A14" t="s">
        <v>50</v>
      </c>
      <c r="B14" s="1">
        <v>1336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135200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t="s">
        <v>61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31" spans="1:3">
      <c r="A31" s="3" t="s">
        <v>65</v>
      </c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491000</v>
      </c>
      <c r="C35" s="6">
        <v>0.47855750487329435</v>
      </c>
      <c r="D35" s="1">
        <v>54200</v>
      </c>
      <c r="E35" s="6">
        <v>0.62370540851553513</v>
      </c>
      <c r="F35" s="1">
        <v>545200</v>
      </c>
      <c r="G35" s="6">
        <v>0.48989127504717406</v>
      </c>
    </row>
    <row r="36" spans="1:7">
      <c r="A36" t="s">
        <v>45</v>
      </c>
      <c r="B36" s="1">
        <v>118000</v>
      </c>
      <c r="C36" s="6">
        <v>0.11500974658869395</v>
      </c>
      <c r="D36" s="1">
        <v>4100</v>
      </c>
      <c r="E36" s="6">
        <v>4.7180667433831994E-2</v>
      </c>
      <c r="F36" s="1">
        <v>122100</v>
      </c>
      <c r="G36" s="6">
        <v>0.10971336148800431</v>
      </c>
    </row>
    <row r="37" spans="1:7">
      <c r="A37" t="s">
        <v>70</v>
      </c>
      <c r="B37" s="1">
        <v>40000</v>
      </c>
      <c r="C37" s="6">
        <v>3.8986354775828458E-2</v>
      </c>
      <c r="D37" s="1">
        <v>2100</v>
      </c>
      <c r="E37" s="6">
        <v>2.4165707710011506E-2</v>
      </c>
      <c r="F37" s="1">
        <v>42100</v>
      </c>
      <c r="G37" s="6">
        <v>3.7829095156797554E-2</v>
      </c>
    </row>
    <row r="38" spans="1:7">
      <c r="A38" t="s">
        <v>71</v>
      </c>
      <c r="B38" s="1">
        <v>174000</v>
      </c>
      <c r="C38" s="6">
        <v>0.16959064327485379</v>
      </c>
      <c r="D38" s="1">
        <v>700</v>
      </c>
      <c r="E38" s="6">
        <v>8.0552359033371698E-3</v>
      </c>
      <c r="F38" s="1">
        <v>174700</v>
      </c>
      <c r="G38" s="6">
        <v>0.15697726660077277</v>
      </c>
    </row>
    <row r="39" spans="1:7">
      <c r="A39" t="s">
        <v>72</v>
      </c>
      <c r="B39" s="1">
        <v>1000</v>
      </c>
      <c r="C39" s="6">
        <v>9.7465886939571145E-4</v>
      </c>
      <c r="D39" s="1">
        <v>300</v>
      </c>
      <c r="E39" s="6">
        <v>3.4522439585730723E-3</v>
      </c>
      <c r="F39" s="1">
        <v>1300</v>
      </c>
      <c r="G39" s="6">
        <v>1.1681193278821097E-3</v>
      </c>
    </row>
    <row r="40" spans="1:7">
      <c r="A40" t="s">
        <v>187</v>
      </c>
      <c r="B40" s="1">
        <v>0</v>
      </c>
      <c r="C40" s="6">
        <v>0</v>
      </c>
      <c r="D40" s="1">
        <v>4600</v>
      </c>
      <c r="E40" s="6">
        <v>5.2934407364787113E-2</v>
      </c>
      <c r="F40" s="1">
        <v>4600</v>
      </c>
      <c r="G40" s="6">
        <v>4.1333453140443887E-3</v>
      </c>
    </row>
    <row r="41" spans="1:7">
      <c r="A41" t="s">
        <v>53</v>
      </c>
      <c r="B41" s="1">
        <v>13000</v>
      </c>
      <c r="C41" s="6">
        <v>1.2670565302144249E-2</v>
      </c>
      <c r="D41" s="1">
        <v>400</v>
      </c>
      <c r="E41" s="6">
        <v>4.6029919447640967E-3</v>
      </c>
      <c r="F41" s="1">
        <v>13400</v>
      </c>
      <c r="G41" s="6">
        <v>1.2040614610477132E-2</v>
      </c>
    </row>
    <row r="42" spans="1:7">
      <c r="A42" t="s">
        <v>74</v>
      </c>
      <c r="B42" s="1">
        <v>8000</v>
      </c>
      <c r="C42" s="6">
        <v>7.7972709551656916E-3</v>
      </c>
      <c r="D42" s="1">
        <v>0</v>
      </c>
      <c r="E42" s="6">
        <v>0</v>
      </c>
      <c r="F42" s="1">
        <v>8000</v>
      </c>
      <c r="G42" s="6">
        <v>7.188426633120676E-3</v>
      </c>
    </row>
    <row r="43" spans="1:7">
      <c r="A43" t="s">
        <v>75</v>
      </c>
      <c r="B43" s="1">
        <v>8000</v>
      </c>
      <c r="C43" s="6">
        <v>7.7972709551656916E-3</v>
      </c>
      <c r="D43" s="1">
        <v>1900</v>
      </c>
      <c r="E43" s="6">
        <v>2.1864211737629459E-2</v>
      </c>
      <c r="F43" s="1">
        <v>9900</v>
      </c>
      <c r="G43" s="6">
        <v>8.8956779584868362E-3</v>
      </c>
    </row>
    <row r="44" spans="1:7">
      <c r="A44" t="s">
        <v>76</v>
      </c>
      <c r="B44" s="1">
        <v>173000</v>
      </c>
      <c r="C44" s="6">
        <v>0.16861598440545808</v>
      </c>
      <c r="D44" s="1">
        <v>18500</v>
      </c>
      <c r="E44" s="6">
        <v>0.21288837744533948</v>
      </c>
      <c r="F44" s="1">
        <v>191500</v>
      </c>
      <c r="G44" s="6">
        <v>0.17207296253032617</v>
      </c>
    </row>
    <row r="45" spans="1:7">
      <c r="A45" t="s">
        <v>68</v>
      </c>
      <c r="B45" s="1">
        <v>1026000</v>
      </c>
      <c r="D45" s="1">
        <v>86900</v>
      </c>
      <c r="F45" s="1">
        <v>1112900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1444000</v>
      </c>
      <c r="C49" s="6">
        <v>0.36940393962650292</v>
      </c>
      <c r="D49" s="1">
        <v>205500</v>
      </c>
      <c r="E49" s="6">
        <v>0.39300057372346531</v>
      </c>
      <c r="F49" s="1">
        <v>1649500</v>
      </c>
      <c r="G49" s="6">
        <v>0.3721880006317832</v>
      </c>
    </row>
    <row r="50" spans="1:7">
      <c r="A50" t="s">
        <v>45</v>
      </c>
      <c r="B50" s="1">
        <v>689000</v>
      </c>
      <c r="C50" s="6">
        <v>0.17625991302123306</v>
      </c>
      <c r="D50" s="1">
        <v>42700</v>
      </c>
      <c r="E50" s="6">
        <v>8.1659973226238289E-2</v>
      </c>
      <c r="F50" s="1">
        <v>731700</v>
      </c>
      <c r="G50" s="6">
        <v>0.16509849048940636</v>
      </c>
    </row>
    <row r="51" spans="1:7">
      <c r="A51" t="s">
        <v>70</v>
      </c>
      <c r="B51" s="1">
        <v>192000</v>
      </c>
      <c r="C51" s="6">
        <v>4.9117421335379892E-2</v>
      </c>
      <c r="D51" s="1">
        <v>9200</v>
      </c>
      <c r="E51" s="6">
        <v>1.7594186268885065E-2</v>
      </c>
      <c r="F51" s="1">
        <v>201200</v>
      </c>
      <c r="G51" s="6">
        <v>4.5398136239536091E-2</v>
      </c>
    </row>
    <row r="52" spans="1:7">
      <c r="A52" t="s">
        <v>71</v>
      </c>
      <c r="B52" s="1">
        <v>809000</v>
      </c>
      <c r="C52" s="6">
        <v>0.20695830135584548</v>
      </c>
      <c r="D52" s="1">
        <v>4200</v>
      </c>
      <c r="E52" s="6">
        <v>8.0321285140562242E-3</v>
      </c>
      <c r="F52" s="1">
        <v>813200</v>
      </c>
      <c r="G52" s="6">
        <v>0.18348789458245898</v>
      </c>
    </row>
    <row r="53" spans="1:7">
      <c r="A53" t="s">
        <v>72</v>
      </c>
      <c r="B53" s="1">
        <v>3000</v>
      </c>
      <c r="C53" s="6">
        <v>7.6745970836531081E-4</v>
      </c>
      <c r="D53" s="1">
        <v>4600</v>
      </c>
      <c r="E53" s="6">
        <v>8.7970931344425324E-3</v>
      </c>
      <c r="F53" s="1">
        <v>7600</v>
      </c>
      <c r="G53" s="6">
        <v>1.7148401362846635E-3</v>
      </c>
    </row>
    <row r="54" spans="1:7">
      <c r="A54" t="s">
        <v>187</v>
      </c>
      <c r="B54" s="1">
        <v>0</v>
      </c>
      <c r="C54" s="6">
        <v>0</v>
      </c>
      <c r="D54" s="1">
        <v>78400</v>
      </c>
      <c r="E54" s="6">
        <v>0.1499330655957162</v>
      </c>
      <c r="F54" s="1">
        <v>78400</v>
      </c>
      <c r="G54" s="6">
        <v>1.768992982693653E-2</v>
      </c>
    </row>
    <row r="55" spans="1:7">
      <c r="A55" t="s">
        <v>53</v>
      </c>
      <c r="B55" s="1">
        <v>62000</v>
      </c>
      <c r="C55" s="6">
        <v>1.5860833972883091E-2</v>
      </c>
      <c r="D55" s="1">
        <v>7000</v>
      </c>
      <c r="E55" s="6">
        <v>1.3386880856760375E-2</v>
      </c>
      <c r="F55" s="1">
        <v>69000</v>
      </c>
      <c r="G55" s="6">
        <v>1.5568943342584445E-2</v>
      </c>
    </row>
    <row r="56" spans="1:7">
      <c r="A56" t="s">
        <v>74</v>
      </c>
      <c r="B56" s="1">
        <v>62000</v>
      </c>
      <c r="C56" s="6">
        <v>1.5860833972883091E-2</v>
      </c>
      <c r="D56" s="1">
        <v>0</v>
      </c>
      <c r="E56" s="6">
        <v>0</v>
      </c>
      <c r="F56" s="1">
        <v>62000</v>
      </c>
      <c r="G56" s="6">
        <v>1.3989485322322255E-2</v>
      </c>
    </row>
    <row r="57" spans="1:7">
      <c r="A57" t="s">
        <v>75</v>
      </c>
      <c r="B57" s="1">
        <v>21000</v>
      </c>
      <c r="C57" s="6">
        <v>5.3722179585571758E-3</v>
      </c>
      <c r="D57" s="1">
        <v>11600</v>
      </c>
      <c r="E57" s="6">
        <v>2.2183973991202907E-2</v>
      </c>
      <c r="F57" s="1">
        <v>32600</v>
      </c>
      <c r="G57" s="6">
        <v>7.355761637221056E-3</v>
      </c>
    </row>
    <row r="58" spans="1:7">
      <c r="A58" t="s">
        <v>76</v>
      </c>
      <c r="B58" s="1">
        <v>627000</v>
      </c>
      <c r="C58" s="6">
        <v>0.16039907904834996</v>
      </c>
      <c r="D58" s="1">
        <v>159800</v>
      </c>
      <c r="E58" s="6">
        <v>0.30560336584432968</v>
      </c>
      <c r="F58" s="1">
        <v>786800</v>
      </c>
      <c r="G58" s="6">
        <v>0.17753108147747015</v>
      </c>
    </row>
    <row r="59" spans="1:7">
      <c r="A59" t="s">
        <v>68</v>
      </c>
      <c r="B59" s="1">
        <v>3909000</v>
      </c>
      <c r="D59" s="1">
        <v>522900</v>
      </c>
      <c r="F59" s="1">
        <v>4431900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140692000</v>
      </c>
      <c r="C63" s="6">
        <v>0.53824553349401283</v>
      </c>
      <c r="D63" s="2">
        <v>20045000</v>
      </c>
      <c r="E63" s="6">
        <v>0.57040009105913148</v>
      </c>
      <c r="F63" s="2">
        <v>160737000</v>
      </c>
      <c r="G63" s="6">
        <v>0.54205616931730805</v>
      </c>
    </row>
    <row r="64" spans="1:7">
      <c r="A64" t="s">
        <v>45</v>
      </c>
      <c r="B64" s="2">
        <v>45394000</v>
      </c>
      <c r="C64" s="6">
        <v>0.17366387390489307</v>
      </c>
      <c r="D64" s="2">
        <v>2854000</v>
      </c>
      <c r="E64" s="6">
        <v>8.1213362927551075E-2</v>
      </c>
      <c r="F64" s="2">
        <v>48248000</v>
      </c>
      <c r="G64" s="6">
        <v>0.16270756613114268</v>
      </c>
    </row>
    <row r="65" spans="1:7">
      <c r="A65" t="s">
        <v>70</v>
      </c>
      <c r="B65" s="2">
        <v>7177000</v>
      </c>
      <c r="C65" s="6">
        <v>2.7457056505604652E-2</v>
      </c>
      <c r="D65" s="2">
        <v>430000</v>
      </c>
      <c r="E65" s="6">
        <v>1.223607079847476E-2</v>
      </c>
      <c r="F65" s="2">
        <v>7607000</v>
      </c>
      <c r="G65" s="6">
        <v>2.5653217865188243E-2</v>
      </c>
    </row>
    <row r="66" spans="1:7">
      <c r="A66" t="s">
        <v>71</v>
      </c>
      <c r="B66" s="2">
        <v>43096000</v>
      </c>
      <c r="C66" s="6">
        <v>0.16487241286965837</v>
      </c>
      <c r="D66" s="2">
        <v>219000</v>
      </c>
      <c r="E66" s="6">
        <v>6.2318593136417959E-3</v>
      </c>
      <c r="F66" s="2">
        <v>43315000</v>
      </c>
      <c r="G66" s="6">
        <v>0.14607192478383446</v>
      </c>
    </row>
    <row r="67" spans="1:7">
      <c r="A67" t="s">
        <v>72</v>
      </c>
      <c r="B67" s="2">
        <v>184000</v>
      </c>
      <c r="C67" s="6">
        <v>7.0392899498833157E-4</v>
      </c>
      <c r="D67" s="2">
        <v>392000</v>
      </c>
      <c r="E67" s="6">
        <v>1.1154743611632803E-2</v>
      </c>
      <c r="F67" s="2">
        <v>576000</v>
      </c>
      <c r="G67" s="6">
        <v>1.9424547772247177E-3</v>
      </c>
    </row>
    <row r="68" spans="1:7">
      <c r="A68" t="s">
        <v>187</v>
      </c>
      <c r="B68" s="2">
        <v>0</v>
      </c>
      <c r="C68" s="6">
        <v>0</v>
      </c>
      <c r="D68" s="2">
        <v>4424000</v>
      </c>
      <c r="E68" s="6">
        <v>0.12588924933128451</v>
      </c>
      <c r="F68" s="2">
        <v>4424000</v>
      </c>
      <c r="G68" s="6">
        <v>1.4919131830628735E-2</v>
      </c>
    </row>
    <row r="69" spans="1:7">
      <c r="A69" t="s">
        <v>53</v>
      </c>
      <c r="B69" s="2">
        <v>2232000</v>
      </c>
      <c r="C69" s="6">
        <v>8.5389647652932398E-3</v>
      </c>
      <c r="D69" s="2">
        <v>512000</v>
      </c>
      <c r="E69" s="6">
        <v>1.4569461043765296E-2</v>
      </c>
      <c r="F69" s="2">
        <v>2744000</v>
      </c>
      <c r="G69" s="6">
        <v>9.253638730389974E-3</v>
      </c>
    </row>
    <row r="70" spans="1:7">
      <c r="A70" t="s">
        <v>74</v>
      </c>
      <c r="B70" s="2">
        <v>2814000</v>
      </c>
      <c r="C70" s="6">
        <v>1.076552278204981E-2</v>
      </c>
      <c r="D70" s="2">
        <v>0</v>
      </c>
      <c r="E70" s="6">
        <v>0</v>
      </c>
      <c r="F70" s="2">
        <v>2814000</v>
      </c>
      <c r="G70" s="6">
        <v>9.4897009428999233E-3</v>
      </c>
    </row>
    <row r="71" spans="1:7">
      <c r="A71" t="s">
        <v>75</v>
      </c>
      <c r="B71" s="2">
        <v>761000</v>
      </c>
      <c r="C71" s="6">
        <v>2.9113585064463061E-3</v>
      </c>
      <c r="D71" s="2">
        <v>494000</v>
      </c>
      <c r="E71" s="6">
        <v>1.4057253428945421E-2</v>
      </c>
      <c r="F71" s="2">
        <v>1255000</v>
      </c>
      <c r="G71" s="6">
        <v>4.2322582385712166E-3</v>
      </c>
    </row>
    <row r="72" spans="1:7">
      <c r="A72" t="s">
        <v>76</v>
      </c>
      <c r="B72" s="2">
        <v>19041000</v>
      </c>
      <c r="C72" s="6">
        <v>7.2845173878113165E-2</v>
      </c>
      <c r="D72" s="2">
        <v>5773000</v>
      </c>
      <c r="E72" s="6">
        <v>0.16427636446417393</v>
      </c>
      <c r="F72" s="2">
        <v>24814000</v>
      </c>
      <c r="G72" s="6">
        <v>8.3680682017455113E-2</v>
      </c>
    </row>
    <row r="73" spans="1:7">
      <c r="A73" t="s">
        <v>68</v>
      </c>
      <c r="B73" s="2">
        <v>261390000</v>
      </c>
      <c r="D73" s="2">
        <v>35142000</v>
      </c>
      <c r="F73" s="2">
        <v>296532000</v>
      </c>
    </row>
    <row r="75" spans="1:7">
      <c r="A75" s="7" t="s">
        <v>204</v>
      </c>
    </row>
    <row r="76" spans="1:7">
      <c r="A76" t="s">
        <v>80</v>
      </c>
    </row>
    <row r="77" spans="1:7">
      <c r="A77" t="s">
        <v>189</v>
      </c>
    </row>
    <row r="78" spans="1:7">
      <c r="A78" t="s">
        <v>82</v>
      </c>
    </row>
    <row r="79" spans="1:7">
      <c r="A79" t="s">
        <v>83</v>
      </c>
    </row>
    <row r="81" spans="1:7">
      <c r="A81" s="3" t="s">
        <v>190</v>
      </c>
    </row>
    <row r="82" spans="1:7">
      <c r="B82" t="s">
        <v>0</v>
      </c>
      <c r="D82" t="s">
        <v>67</v>
      </c>
      <c r="F82" t="s">
        <v>68</v>
      </c>
    </row>
    <row r="83" spans="1:7">
      <c r="A83" t="s">
        <v>191</v>
      </c>
      <c r="B83" s="1">
        <v>896000</v>
      </c>
      <c r="C83" s="6">
        <v>0.87329434697855746</v>
      </c>
      <c r="D83" s="1">
        <v>48800</v>
      </c>
      <c r="E83" s="6">
        <v>0.56156501726121977</v>
      </c>
      <c r="F83" s="1">
        <v>944800</v>
      </c>
      <c r="G83" s="6">
        <v>0.84895318537155184</v>
      </c>
    </row>
    <row r="84" spans="1:7">
      <c r="A84" t="s">
        <v>192</v>
      </c>
      <c r="B84" s="1">
        <v>85000</v>
      </c>
      <c r="C84" s="6">
        <v>8.2846003898635473E-2</v>
      </c>
      <c r="D84" s="1">
        <v>11300</v>
      </c>
      <c r="E84" s="6">
        <v>0.13003452243958574</v>
      </c>
      <c r="F84" s="1">
        <v>96300</v>
      </c>
      <c r="G84" s="6">
        <v>8.6530685596190135E-2</v>
      </c>
    </row>
    <row r="85" spans="1:7">
      <c r="A85" t="s">
        <v>193</v>
      </c>
      <c r="B85" s="1">
        <v>36000</v>
      </c>
      <c r="C85" s="6">
        <v>3.5087719298245612E-2</v>
      </c>
      <c r="D85" s="1">
        <v>23100</v>
      </c>
      <c r="E85" s="6">
        <v>0.26582278481012656</v>
      </c>
      <c r="F85" s="1">
        <v>59100</v>
      </c>
      <c r="G85" s="6">
        <v>5.3104501752178991E-2</v>
      </c>
    </row>
    <row r="86" spans="1:7">
      <c r="A86" t="s">
        <v>75</v>
      </c>
      <c r="B86" s="1">
        <v>9000</v>
      </c>
      <c r="C86" s="6">
        <v>8.771929824561403E-3</v>
      </c>
      <c r="D86" s="1">
        <v>1000</v>
      </c>
      <c r="E86" s="6">
        <v>1.1507479861910242E-2</v>
      </c>
      <c r="F86" s="1">
        <v>10000</v>
      </c>
      <c r="G86" s="6">
        <v>8.9855332914008448E-3</v>
      </c>
    </row>
    <row r="87" spans="1:7">
      <c r="A87" t="s">
        <v>194</v>
      </c>
      <c r="B87" s="1">
        <v>0</v>
      </c>
      <c r="C87" s="6">
        <v>0</v>
      </c>
      <c r="D87" s="1">
        <v>2700</v>
      </c>
      <c r="E87" s="6">
        <v>3.1070195627157654E-2</v>
      </c>
      <c r="F87" s="1">
        <v>2700</v>
      </c>
      <c r="G87" s="6">
        <v>2.4260939886782281E-3</v>
      </c>
    </row>
    <row r="88" spans="1:7">
      <c r="A88" t="s">
        <v>68</v>
      </c>
      <c r="B88" s="1">
        <v>1026000</v>
      </c>
      <c r="D88" s="1">
        <v>86900</v>
      </c>
      <c r="F88" s="1">
        <v>1112900</v>
      </c>
    </row>
    <row r="90" spans="1:7">
      <c r="A90" s="3" t="s">
        <v>195</v>
      </c>
    </row>
    <row r="91" spans="1:7">
      <c r="B91" t="s">
        <v>0</v>
      </c>
      <c r="D91" t="s">
        <v>67</v>
      </c>
      <c r="F91" t="s">
        <v>68</v>
      </c>
    </row>
    <row r="92" spans="1:7">
      <c r="A92" t="s">
        <v>191</v>
      </c>
      <c r="B92" s="1">
        <v>3522000</v>
      </c>
      <c r="C92" s="6">
        <v>0.90099769762087489</v>
      </c>
      <c r="D92" s="1">
        <v>210400</v>
      </c>
      <c r="E92" s="6">
        <v>0.40237139032319758</v>
      </c>
      <c r="F92" s="1">
        <v>3732400</v>
      </c>
      <c r="G92" s="6">
        <v>0.84216701640379976</v>
      </c>
    </row>
    <row r="93" spans="1:7">
      <c r="A93" t="s">
        <v>192</v>
      </c>
      <c r="B93" s="1">
        <v>276000</v>
      </c>
      <c r="C93" s="6">
        <v>7.0606293169608592E-2</v>
      </c>
      <c r="D93" s="1">
        <v>32900</v>
      </c>
      <c r="E93" s="6">
        <v>6.2918340026773767E-2</v>
      </c>
      <c r="F93" s="1">
        <v>308900</v>
      </c>
      <c r="G93" s="6">
        <v>6.9699226065570066E-2</v>
      </c>
    </row>
    <row r="94" spans="1:7">
      <c r="A94" t="s">
        <v>193</v>
      </c>
      <c r="B94" s="1">
        <v>95000</v>
      </c>
      <c r="C94" s="6">
        <v>2.4302890764901511E-2</v>
      </c>
      <c r="D94" s="1">
        <v>149400</v>
      </c>
      <c r="E94" s="6">
        <v>0.2857142857142857</v>
      </c>
      <c r="F94" s="1">
        <v>244400</v>
      </c>
      <c r="G94" s="6">
        <v>5.5145648593154177E-2</v>
      </c>
    </row>
    <row r="95" spans="1:7">
      <c r="A95" t="s">
        <v>75</v>
      </c>
      <c r="B95" s="1">
        <v>17000</v>
      </c>
      <c r="C95" s="6">
        <v>4.3489383474034282E-3</v>
      </c>
      <c r="D95" s="1">
        <v>17800</v>
      </c>
      <c r="E95" s="6">
        <v>3.4040925607190665E-2</v>
      </c>
      <c r="F95" s="1">
        <v>34800</v>
      </c>
      <c r="G95" s="6">
        <v>7.852162729303459E-3</v>
      </c>
    </row>
    <row r="96" spans="1:7">
      <c r="A96" t="s">
        <v>194</v>
      </c>
      <c r="B96" s="1">
        <v>0</v>
      </c>
      <c r="C96" s="6">
        <v>0</v>
      </c>
      <c r="D96" s="1">
        <v>112500</v>
      </c>
      <c r="E96" s="6">
        <v>0.21514629948364888</v>
      </c>
      <c r="F96" s="1">
        <v>112500</v>
      </c>
      <c r="G96" s="6">
        <v>2.5384146754213768E-2</v>
      </c>
    </row>
    <row r="97" spans="1:7">
      <c r="A97" t="s">
        <v>68</v>
      </c>
      <c r="B97" s="1">
        <v>3909000</v>
      </c>
      <c r="D97" s="1">
        <v>522900</v>
      </c>
      <c r="F97" s="1">
        <v>4431900</v>
      </c>
    </row>
    <row r="99" spans="1:7">
      <c r="A99" s="3" t="s">
        <v>196</v>
      </c>
    </row>
    <row r="100" spans="1:7">
      <c r="B100" t="s">
        <v>0</v>
      </c>
      <c r="D100" t="s">
        <v>67</v>
      </c>
      <c r="F100" t="s">
        <v>68</v>
      </c>
    </row>
    <row r="101" spans="1:7">
      <c r="A101" t="s">
        <v>191</v>
      </c>
      <c r="B101" s="2">
        <v>228563000</v>
      </c>
      <c r="C101" s="6">
        <v>0.87441371131259804</v>
      </c>
      <c r="D101" s="2">
        <v>15923000</v>
      </c>
      <c r="E101" s="6">
        <v>0.45310454726538046</v>
      </c>
      <c r="F101" s="2">
        <v>244486000</v>
      </c>
      <c r="G101" s="6">
        <v>0.82448437268153185</v>
      </c>
    </row>
    <row r="102" spans="1:7">
      <c r="A102" t="s">
        <v>192</v>
      </c>
      <c r="B102" s="2">
        <v>18227000</v>
      </c>
      <c r="C102" s="6">
        <v>6.9731053215501743E-2</v>
      </c>
      <c r="D102" s="2">
        <v>3797000</v>
      </c>
      <c r="E102" s="6">
        <v>0.10804735074839224</v>
      </c>
      <c r="F102" s="2">
        <v>22024000</v>
      </c>
      <c r="G102" s="6">
        <v>7.4271916690272888E-2</v>
      </c>
    </row>
    <row r="103" spans="1:7">
      <c r="A103" t="s">
        <v>193</v>
      </c>
      <c r="B103" s="2">
        <v>11513000</v>
      </c>
      <c r="C103" s="6">
        <v>4.4045296300547078E-2</v>
      </c>
      <c r="D103" s="2">
        <v>9959000</v>
      </c>
      <c r="E103" s="6">
        <v>0.28339309088839565</v>
      </c>
      <c r="F103" s="2">
        <v>21472000</v>
      </c>
      <c r="G103" s="6">
        <v>7.2410397528765866E-2</v>
      </c>
    </row>
    <row r="104" spans="1:7">
      <c r="A104" t="s">
        <v>75</v>
      </c>
      <c r="B104" s="2">
        <v>3088000</v>
      </c>
      <c r="C104" s="6">
        <v>1.181376487241287E-2</v>
      </c>
      <c r="D104" s="2">
        <v>1062000</v>
      </c>
      <c r="E104" s="6">
        <v>3.0220249274372547E-2</v>
      </c>
      <c r="F104" s="2">
        <v>4150000</v>
      </c>
      <c r="G104" s="6">
        <v>1.3995116884518365E-2</v>
      </c>
    </row>
    <row r="105" spans="1:7">
      <c r="A105" t="s">
        <v>194</v>
      </c>
      <c r="B105" s="2">
        <v>0</v>
      </c>
      <c r="C105" s="6">
        <v>0</v>
      </c>
      <c r="D105" s="2">
        <v>4401000</v>
      </c>
      <c r="E105" s="6">
        <v>0.12523476182345911</v>
      </c>
      <c r="F105" s="2">
        <v>4401000</v>
      </c>
      <c r="G105" s="6">
        <v>1.4841568532232608E-2</v>
      </c>
    </row>
    <row r="106" spans="1:7">
      <c r="A106" t="s">
        <v>68</v>
      </c>
      <c r="B106" s="2">
        <v>261390000</v>
      </c>
      <c r="D106" s="2">
        <v>35142000</v>
      </c>
      <c r="F106" s="2">
        <v>296532000</v>
      </c>
    </row>
    <row r="108" spans="1:7">
      <c r="A108" s="7" t="s">
        <v>205</v>
      </c>
    </row>
    <row r="109" spans="1:7">
      <c r="A109" t="s">
        <v>198</v>
      </c>
    </row>
    <row r="110" spans="1:7">
      <c r="A110" t="s">
        <v>199</v>
      </c>
    </row>
    <row r="111" spans="1:7">
      <c r="A111" t="s">
        <v>200</v>
      </c>
    </row>
    <row r="114" spans="1:8">
      <c r="A114" s="3" t="s">
        <v>84</v>
      </c>
    </row>
    <row r="115" spans="1:8">
      <c r="B115" t="s">
        <v>2</v>
      </c>
      <c r="C115" t="s">
        <v>5</v>
      </c>
    </row>
    <row r="116" spans="1:8">
      <c r="A116" t="s">
        <v>85</v>
      </c>
      <c r="B116" s="1">
        <v>2062000</v>
      </c>
      <c r="C116" s="2">
        <v>80581000</v>
      </c>
    </row>
    <row r="117" spans="1:8">
      <c r="A117" t="s">
        <v>86</v>
      </c>
      <c r="B117" s="1">
        <v>50000</v>
      </c>
      <c r="C117" s="2">
        <v>1258000</v>
      </c>
    </row>
    <row r="118" spans="1:8">
      <c r="A118" t="s">
        <v>87</v>
      </c>
      <c r="B118" s="1">
        <v>1382000</v>
      </c>
      <c r="C118" s="2">
        <v>46266000</v>
      </c>
    </row>
    <row r="119" spans="1:8">
      <c r="A119" t="s">
        <v>68</v>
      </c>
      <c r="B119" s="1">
        <v>3494000</v>
      </c>
      <c r="C119" s="2">
        <v>128105000</v>
      </c>
    </row>
    <row r="121" spans="1:8">
      <c r="A121" s="7" t="s">
        <v>206</v>
      </c>
    </row>
    <row r="122" spans="1:8">
      <c r="A122" t="s">
        <v>89</v>
      </c>
    </row>
    <row r="125" spans="1:8">
      <c r="A125" s="3" t="s">
        <v>90</v>
      </c>
    </row>
    <row r="127" spans="1:8">
      <c r="B127" t="s">
        <v>91</v>
      </c>
      <c r="C127" t="s">
        <v>92</v>
      </c>
      <c r="D127" t="s">
        <v>93</v>
      </c>
      <c r="E127" t="s">
        <v>94</v>
      </c>
      <c r="F127" t="s">
        <v>95</v>
      </c>
      <c r="G127" t="s">
        <v>68</v>
      </c>
      <c r="H127" t="s">
        <v>96</v>
      </c>
    </row>
    <row r="128" spans="1:8">
      <c r="A128" t="s">
        <v>97</v>
      </c>
      <c r="B128" s="2">
        <v>98188000</v>
      </c>
      <c r="C128" s="2">
        <v>33129000</v>
      </c>
      <c r="D128" s="2">
        <v>57922000</v>
      </c>
      <c r="E128" s="2">
        <v>28254000</v>
      </c>
      <c r="F128" s="2">
        <v>43896000</v>
      </c>
      <c r="G128" s="2">
        <v>261389000</v>
      </c>
      <c r="H128" s="6">
        <v>0.61555870072556085</v>
      </c>
    </row>
    <row r="129" spans="1:8">
      <c r="A129" t="s">
        <v>98</v>
      </c>
      <c r="B129" s="2">
        <v>10238000</v>
      </c>
      <c r="C129" s="2">
        <v>10081000</v>
      </c>
      <c r="D129" s="2">
        <v>7661000</v>
      </c>
      <c r="E129" s="2">
        <v>3797000</v>
      </c>
      <c r="F129" s="2">
        <v>3366000</v>
      </c>
      <c r="G129" s="2">
        <v>35143000</v>
      </c>
      <c r="H129" s="6">
        <v>8.2760098625414183E-2</v>
      </c>
    </row>
    <row r="130" spans="1:8">
      <c r="A130" t="s">
        <v>68</v>
      </c>
      <c r="B130" s="2">
        <v>108426000</v>
      </c>
      <c r="C130" s="2">
        <v>43210000</v>
      </c>
      <c r="D130" s="2">
        <v>65583000</v>
      </c>
      <c r="E130" s="2">
        <v>32051000</v>
      </c>
      <c r="F130" s="2">
        <v>47262000</v>
      </c>
      <c r="G130" s="2">
        <v>296532000</v>
      </c>
      <c r="H130" s="6"/>
    </row>
    <row r="131" spans="1:8">
      <c r="A131" t="s">
        <v>96</v>
      </c>
      <c r="B131" s="6">
        <v>0.36564687790862371</v>
      </c>
      <c r="C131" s="6">
        <v>0.14571783146506953</v>
      </c>
      <c r="D131" s="6">
        <v>0.22116668690057059</v>
      </c>
      <c r="E131" s="6">
        <v>0.1080861424736622</v>
      </c>
      <c r="F131" s="6">
        <v>0.15938246125207398</v>
      </c>
      <c r="G131" s="2"/>
      <c r="H131" s="6"/>
    </row>
    <row r="132" spans="1:8">
      <c r="B132" s="2"/>
      <c r="C132" s="2"/>
      <c r="D132" s="2"/>
      <c r="E132" s="2"/>
      <c r="F132" s="2"/>
      <c r="G132" s="2"/>
      <c r="H132" s="6"/>
    </row>
    <row r="133" spans="1:8">
      <c r="A133" t="s">
        <v>99</v>
      </c>
      <c r="B133" s="2">
        <v>0</v>
      </c>
      <c r="C133" s="2">
        <v>40336000</v>
      </c>
      <c r="D133" s="2">
        <v>54529000</v>
      </c>
      <c r="E133" s="2">
        <v>12891000</v>
      </c>
      <c r="F133" s="2">
        <v>20349000</v>
      </c>
      <c r="G133" s="2">
        <v>128105000</v>
      </c>
      <c r="H133" s="6">
        <v>0.30168120064902493</v>
      </c>
    </row>
    <row r="134" spans="1:8">
      <c r="A134" t="s">
        <v>96</v>
      </c>
      <c r="B134" s="6">
        <v>0</v>
      </c>
      <c r="C134" s="6">
        <v>0.31486671090121388</v>
      </c>
      <c r="D134" s="6">
        <v>0.42565863939736936</v>
      </c>
      <c r="E134" s="6">
        <v>0.10062839077319387</v>
      </c>
      <c r="F134" s="6">
        <v>0.15884625892822293</v>
      </c>
      <c r="G134" s="2"/>
      <c r="H134" s="6"/>
    </row>
    <row r="135" spans="1:8">
      <c r="B135" s="2"/>
      <c r="C135" s="2"/>
      <c r="D135" s="2"/>
      <c r="E135" s="2"/>
      <c r="F135" s="2"/>
      <c r="G135" s="2"/>
      <c r="H135" s="6"/>
    </row>
    <row r="136" spans="1:8">
      <c r="A136" t="s">
        <v>68</v>
      </c>
      <c r="B136" s="2">
        <v>108426000</v>
      </c>
      <c r="C136" s="2">
        <v>83546000</v>
      </c>
      <c r="D136" s="2">
        <v>120112000</v>
      </c>
      <c r="E136" s="2">
        <v>44942000</v>
      </c>
      <c r="F136" s="2">
        <v>67611000</v>
      </c>
      <c r="G136" s="2">
        <v>424637000</v>
      </c>
    </row>
    <row r="137" spans="1:8">
      <c r="A137" t="s">
        <v>96</v>
      </c>
      <c r="B137" s="6">
        <v>0.25533808876758268</v>
      </c>
      <c r="C137" s="6">
        <v>0.19674686850180273</v>
      </c>
      <c r="D137" s="6">
        <v>0.28285806465286822</v>
      </c>
      <c r="E137" s="6">
        <v>0.10583627898652261</v>
      </c>
      <c r="F137" s="6">
        <v>0.1592206990912238</v>
      </c>
    </row>
    <row r="139" spans="1:8">
      <c r="A139" t="s">
        <v>207</v>
      </c>
    </row>
    <row r="140" spans="1:8">
      <c r="A140" t="s">
        <v>101</v>
      </c>
    </row>
    <row r="142" spans="1:8">
      <c r="A142" s="3" t="s">
        <v>102</v>
      </c>
    </row>
    <row r="144" spans="1:8">
      <c r="A144" t="s">
        <v>103</v>
      </c>
    </row>
    <row r="145" spans="1:6">
      <c r="A145" t="s">
        <v>104</v>
      </c>
    </row>
    <row r="147" spans="1:6">
      <c r="B147" t="s">
        <v>53</v>
      </c>
      <c r="C147" t="s">
        <v>105</v>
      </c>
      <c r="D147" t="s">
        <v>49</v>
      </c>
      <c r="E147" t="s">
        <v>106</v>
      </c>
      <c r="F147" t="s">
        <v>68</v>
      </c>
    </row>
    <row r="148" spans="1:6">
      <c r="A148" t="s">
        <v>107</v>
      </c>
      <c r="B148" s="2">
        <v>905000</v>
      </c>
      <c r="C148" s="2">
        <v>2190000</v>
      </c>
      <c r="D148" s="2">
        <v>0</v>
      </c>
      <c r="E148" s="2">
        <v>5886000</v>
      </c>
      <c r="F148" s="2">
        <v>8981000</v>
      </c>
    </row>
    <row r="150" spans="1:6">
      <c r="A150" t="s">
        <v>181</v>
      </c>
    </row>
    <row r="151" spans="1:6">
      <c r="A151" t="s">
        <v>182</v>
      </c>
    </row>
    <row r="152" spans="1:6">
      <c r="A152" t="s">
        <v>183</v>
      </c>
    </row>
    <row r="153" spans="1:6">
      <c r="A153" t="s">
        <v>184</v>
      </c>
    </row>
    <row r="154" spans="1:6">
      <c r="A154" t="s">
        <v>185</v>
      </c>
    </row>
    <row r="155" spans="1:6">
      <c r="A155" t="s">
        <v>186</v>
      </c>
    </row>
    <row r="158" spans="1:6">
      <c r="A158" s="3" t="s">
        <v>111</v>
      </c>
    </row>
    <row r="160" spans="1:6">
      <c r="A160" t="s">
        <v>29</v>
      </c>
    </row>
    <row r="161" spans="1:6">
      <c r="A161" t="s">
        <v>30</v>
      </c>
    </row>
    <row r="163" spans="1:6">
      <c r="A163" s="3" t="s">
        <v>112</v>
      </c>
    </row>
    <row r="165" spans="1:6">
      <c r="A165" t="s">
        <v>113</v>
      </c>
    </row>
    <row r="166" spans="1:6">
      <c r="B166" t="s">
        <v>65</v>
      </c>
      <c r="D166" t="s">
        <v>114</v>
      </c>
      <c r="F166" t="s">
        <v>130</v>
      </c>
    </row>
    <row r="167" spans="1:6">
      <c r="A167" t="s">
        <v>91</v>
      </c>
      <c r="B167" s="2">
        <v>109738000</v>
      </c>
      <c r="D167" s="2">
        <v>1091000</v>
      </c>
      <c r="F167" s="2">
        <v>110829000</v>
      </c>
    </row>
    <row r="168" spans="1:6">
      <c r="A168" t="s">
        <v>115</v>
      </c>
      <c r="B168" s="2">
        <v>42778000</v>
      </c>
      <c r="D168" s="2">
        <v>39933000</v>
      </c>
      <c r="F168" s="2">
        <v>82711000</v>
      </c>
    </row>
    <row r="169" spans="1:6">
      <c r="A169" t="s">
        <v>116</v>
      </c>
      <c r="B169" s="2">
        <v>63615000</v>
      </c>
      <c r="D169" s="2">
        <v>52893000</v>
      </c>
      <c r="F169" s="2">
        <v>116508000</v>
      </c>
    </row>
    <row r="170" spans="1:6">
      <c r="A170" t="s">
        <v>117</v>
      </c>
      <c r="B170" s="2">
        <v>33139000</v>
      </c>
      <c r="D170" s="2">
        <v>13839000</v>
      </c>
      <c r="F170" s="2">
        <v>46978000</v>
      </c>
    </row>
    <row r="171" spans="1:6">
      <c r="A171" t="s">
        <v>118</v>
      </c>
      <c r="B171" s="2">
        <v>28357000</v>
      </c>
      <c r="D171" s="2">
        <v>12210000</v>
      </c>
      <c r="F171" s="2">
        <v>40567000</v>
      </c>
    </row>
    <row r="172" spans="1:6">
      <c r="F172" s="2"/>
    </row>
    <row r="173" spans="1:6">
      <c r="A173" t="s">
        <v>119</v>
      </c>
      <c r="B173" s="2">
        <v>8981000</v>
      </c>
      <c r="D173" s="8">
        <v>0</v>
      </c>
      <c r="F173" s="2">
        <v>8981000</v>
      </c>
    </row>
    <row r="174" spans="1:6">
      <c r="F174" s="2"/>
    </row>
    <row r="175" spans="1:6">
      <c r="A175" t="s">
        <v>120</v>
      </c>
      <c r="B175" s="2">
        <v>286608000</v>
      </c>
      <c r="D175" s="2">
        <v>119966000</v>
      </c>
      <c r="F175" s="2">
        <v>406574000</v>
      </c>
    </row>
    <row r="177" spans="1:6">
      <c r="A177" t="s">
        <v>121</v>
      </c>
    </row>
    <row r="178" spans="1:6">
      <c r="A178" t="s">
        <v>122</v>
      </c>
    </row>
    <row r="180" spans="1:6">
      <c r="A180" s="3" t="s">
        <v>123</v>
      </c>
    </row>
    <row r="181" spans="1:6">
      <c r="A181" s="3"/>
      <c r="B181" t="s">
        <v>65</v>
      </c>
      <c r="D181" t="s">
        <v>114</v>
      </c>
      <c r="F181" t="s">
        <v>130</v>
      </c>
    </row>
    <row r="182" spans="1:6">
      <c r="A182" t="s">
        <v>124</v>
      </c>
      <c r="B182" s="2">
        <v>87225000</v>
      </c>
      <c r="D182" s="2">
        <v>24172000</v>
      </c>
      <c r="F182" s="2">
        <v>111397000</v>
      </c>
    </row>
    <row r="183" spans="1:6">
      <c r="A183" t="s">
        <v>125</v>
      </c>
      <c r="B183" s="2">
        <v>1796000</v>
      </c>
      <c r="D183" s="2">
        <v>0</v>
      </c>
      <c r="F183" s="2">
        <v>1796000</v>
      </c>
    </row>
    <row r="184" spans="1:6">
      <c r="A184" t="s">
        <v>126</v>
      </c>
      <c r="B184" s="2">
        <v>33839000</v>
      </c>
      <c r="D184" s="2">
        <v>12018000</v>
      </c>
      <c r="F184" s="2">
        <v>45857000</v>
      </c>
    </row>
    <row r="186" spans="1:6">
      <c r="A186" t="s">
        <v>127</v>
      </c>
    </row>
    <row r="187" spans="1:6">
      <c r="A187" t="s">
        <v>128</v>
      </c>
    </row>
    <row r="189" spans="1:6">
      <c r="A189" s="3" t="s">
        <v>129</v>
      </c>
    </row>
    <row r="190" spans="1:6">
      <c r="B190" t="s">
        <v>65</v>
      </c>
      <c r="D190" t="s">
        <v>114</v>
      </c>
      <c r="F190" t="s">
        <v>130</v>
      </c>
    </row>
    <row r="191" spans="1:6">
      <c r="A191" t="s">
        <v>131</v>
      </c>
      <c r="B191" s="2">
        <v>286608000</v>
      </c>
      <c r="D191" s="2">
        <v>119966000</v>
      </c>
      <c r="F191" s="2">
        <v>406574000</v>
      </c>
    </row>
    <row r="192" spans="1:6">
      <c r="A192" t="s">
        <v>132</v>
      </c>
      <c r="B192" s="2">
        <v>122860000</v>
      </c>
      <c r="D192" s="2">
        <v>36190000</v>
      </c>
      <c r="F192" s="2">
        <v>159050000</v>
      </c>
    </row>
    <row r="193" spans="1:7">
      <c r="A193" t="s">
        <v>68</v>
      </c>
      <c r="B193" s="2">
        <v>409468000</v>
      </c>
      <c r="D193" s="2">
        <v>156156000</v>
      </c>
      <c r="F193" s="2">
        <v>565624000</v>
      </c>
    </row>
    <row r="195" spans="1:7">
      <c r="A195" s="3" t="s">
        <v>133</v>
      </c>
    </row>
    <row r="197" spans="1:7">
      <c r="A197" s="3" t="s">
        <v>134</v>
      </c>
    </row>
    <row r="198" spans="1:7">
      <c r="A198" s="3"/>
      <c r="B198" t="s">
        <v>135</v>
      </c>
      <c r="D198" t="s">
        <v>136</v>
      </c>
      <c r="F198" t="s">
        <v>68</v>
      </c>
    </row>
    <row r="199" spans="1:7">
      <c r="B199" t="s">
        <v>137</v>
      </c>
    </row>
    <row r="200" spans="1:7">
      <c r="A200" t="s">
        <v>91</v>
      </c>
      <c r="B200" s="1">
        <v>1659.5145306685008</v>
      </c>
      <c r="C200" s="6">
        <v>0.41925588323633667</v>
      </c>
      <c r="D200" s="1">
        <v>16.492351454675585</v>
      </c>
      <c r="E200" s="6">
        <v>1.0821895309743141E-2</v>
      </c>
      <c r="F200" s="1">
        <v>1676.0068821231764</v>
      </c>
      <c r="G200" s="6">
        <v>0.30571694261271359</v>
      </c>
    </row>
    <row r="201" spans="1:7">
      <c r="A201" t="s">
        <v>138</v>
      </c>
      <c r="B201" s="1">
        <v>393.75013238590469</v>
      </c>
      <c r="C201" s="6">
        <v>9.9476115741738702E-2</v>
      </c>
      <c r="D201" s="1">
        <v>367.56041202712498</v>
      </c>
      <c r="E201" s="6">
        <v>0.2411845460542815</v>
      </c>
      <c r="F201" s="1">
        <v>761.31054441302967</v>
      </c>
      <c r="G201" s="6">
        <v>0.13886907893953776</v>
      </c>
    </row>
    <row r="202" spans="1:7">
      <c r="A202" t="s">
        <v>116</v>
      </c>
      <c r="B202" s="1">
        <v>969.95459272217761</v>
      </c>
      <c r="C202" s="6">
        <v>0.24504706765481807</v>
      </c>
      <c r="D202" s="1">
        <v>806.47023507489189</v>
      </c>
      <c r="E202" s="6">
        <v>0.52918690693619452</v>
      </c>
      <c r="F202" s="1">
        <v>1776.4248277970696</v>
      </c>
      <c r="G202" s="6">
        <v>0.32403397201296397</v>
      </c>
    </row>
    <row r="203" spans="1:7">
      <c r="A203" t="s">
        <v>94</v>
      </c>
      <c r="B203" s="1">
        <v>598.4305184022661</v>
      </c>
      <c r="C203" s="6">
        <v>0.15118609142111752</v>
      </c>
      <c r="D203" s="1">
        <v>249.91389614211923</v>
      </c>
      <c r="E203" s="6">
        <v>0.16398765378804103</v>
      </c>
      <c r="F203" s="1">
        <v>848.34441454438536</v>
      </c>
      <c r="G203" s="6">
        <v>0.15474474685243034</v>
      </c>
    </row>
    <row r="204" spans="1:7">
      <c r="A204" t="s">
        <v>118</v>
      </c>
      <c r="B204" s="1">
        <v>194.03314409830122</v>
      </c>
      <c r="C204" s="6">
        <v>4.9020081296478134E-2</v>
      </c>
      <c r="D204" s="1">
        <v>83.543053603518786</v>
      </c>
      <c r="E204" s="6">
        <v>5.4818997911739803E-2</v>
      </c>
      <c r="F204" s="1">
        <v>277.57619770181998</v>
      </c>
      <c r="G204" s="6">
        <v>5.063209907346064E-2</v>
      </c>
    </row>
    <row r="205" spans="1:7">
      <c r="A205" t="s">
        <v>139</v>
      </c>
      <c r="B205" s="1">
        <v>142.55499089256827</v>
      </c>
      <c r="C205" s="6">
        <v>3.6014760649511E-2</v>
      </c>
      <c r="D205">
        <v>0</v>
      </c>
      <c r="E205" s="6">
        <v>0</v>
      </c>
      <c r="F205" s="1">
        <v>142.55499089256827</v>
      </c>
      <c r="G205" s="6">
        <v>2.600316050889356E-2</v>
      </c>
    </row>
    <row r="206" spans="1:7">
      <c r="A206" t="s">
        <v>140</v>
      </c>
      <c r="B206" s="1">
        <v>3958.2379091697185</v>
      </c>
      <c r="D206" s="1">
        <v>1523.9799483023305</v>
      </c>
      <c r="F206" s="1">
        <v>5482.2178574720501</v>
      </c>
    </row>
    <row r="207" spans="1:7">
      <c r="B207" s="1"/>
    </row>
    <row r="208" spans="1:7">
      <c r="B208" s="1" t="s">
        <v>135</v>
      </c>
      <c r="D208" t="s">
        <v>114</v>
      </c>
      <c r="F208" t="s">
        <v>68</v>
      </c>
    </row>
    <row r="209" spans="1:7">
      <c r="B209" t="s">
        <v>141</v>
      </c>
    </row>
    <row r="210" spans="1:7">
      <c r="A210" t="s">
        <v>91</v>
      </c>
      <c r="B210" s="1">
        <v>2456.0815053893812</v>
      </c>
      <c r="C210" s="6">
        <v>0.42481550897215015</v>
      </c>
      <c r="D210" s="1">
        <v>24.408680152919867</v>
      </c>
      <c r="E210" s="6">
        <v>1.0821230217625202E-2</v>
      </c>
      <c r="F210" s="1">
        <v>2480.4901855423009</v>
      </c>
      <c r="G210" s="6">
        <v>0.30862792806356226</v>
      </c>
    </row>
    <row r="211" spans="1:7">
      <c r="A211" t="s">
        <v>138</v>
      </c>
      <c r="B211" s="1">
        <v>590.62519857885707</v>
      </c>
      <c r="C211" s="6">
        <v>0.10215733630805394</v>
      </c>
      <c r="D211" s="1">
        <v>551.34061804068745</v>
      </c>
      <c r="E211" s="6">
        <v>0.24442877364806395</v>
      </c>
      <c r="F211" s="1">
        <v>1141.9658166195445</v>
      </c>
      <c r="G211" s="6">
        <v>0.14208584494989671</v>
      </c>
    </row>
    <row r="212" spans="1:7">
      <c r="A212" t="s">
        <v>116</v>
      </c>
      <c r="B212" s="1">
        <v>1454.9318890832665</v>
      </c>
      <c r="C212" s="6">
        <v>0.25165192182119023</v>
      </c>
      <c r="D212" s="1">
        <v>1209.7053526123377</v>
      </c>
      <c r="E212" s="6">
        <v>0.53630511908468093</v>
      </c>
      <c r="F212" s="1">
        <v>2664.6372416956042</v>
      </c>
      <c r="G212" s="6">
        <v>0.33153990116099791</v>
      </c>
    </row>
    <row r="213" spans="1:7">
      <c r="A213" t="s">
        <v>94</v>
      </c>
      <c r="B213" s="1">
        <v>843.78703094719515</v>
      </c>
      <c r="C213" s="6">
        <v>0.14594540784960788</v>
      </c>
      <c r="D213" s="1">
        <v>352.37859356038808</v>
      </c>
      <c r="E213" s="6">
        <v>0.15622187929828699</v>
      </c>
      <c r="F213" s="1">
        <v>1196.1656245075833</v>
      </c>
      <c r="G213" s="6">
        <v>0.14882950171073628</v>
      </c>
    </row>
    <row r="214" spans="1:7">
      <c r="A214" t="s">
        <v>118</v>
      </c>
      <c r="B214" s="1">
        <v>273.58673317860473</v>
      </c>
      <c r="C214" s="6">
        <v>4.7320859282669027E-2</v>
      </c>
      <c r="D214" s="1">
        <v>117.79570558096148</v>
      </c>
      <c r="E214" s="6">
        <v>5.2222997751342884E-2</v>
      </c>
      <c r="F214" s="1">
        <v>391.38243875956618</v>
      </c>
      <c r="G214" s="6">
        <v>4.869664546905704E-2</v>
      </c>
    </row>
    <row r="215" spans="1:7">
      <c r="A215" t="s">
        <v>139</v>
      </c>
      <c r="B215" s="1">
        <v>162.5126896175278</v>
      </c>
      <c r="C215" s="6">
        <v>2.8108965766328684E-2</v>
      </c>
      <c r="D215">
        <v>0</v>
      </c>
      <c r="E215" s="6">
        <v>0</v>
      </c>
      <c r="F215" s="1">
        <v>162.5126896175278</v>
      </c>
      <c r="G215" s="6">
        <v>2.0220178645749799E-2</v>
      </c>
    </row>
    <row r="216" spans="1:7">
      <c r="A216" t="s">
        <v>140</v>
      </c>
      <c r="B216" s="1">
        <v>5781.5250467948326</v>
      </c>
      <c r="D216" s="1">
        <v>2255.6289499472946</v>
      </c>
      <c r="F216" s="1">
        <v>8037.1539967421268</v>
      </c>
    </row>
    <row r="218" spans="1:7">
      <c r="A218" s="3" t="s">
        <v>142</v>
      </c>
    </row>
    <row r="219" spans="1:7">
      <c r="A219" s="3"/>
      <c r="B219" t="s">
        <v>65</v>
      </c>
      <c r="D219" t="s">
        <v>114</v>
      </c>
      <c r="F219" t="s">
        <v>68</v>
      </c>
    </row>
    <row r="220" spans="1:7">
      <c r="B220" t="s">
        <v>137</v>
      </c>
    </row>
    <row r="221" spans="1:7">
      <c r="A221" t="s">
        <v>143</v>
      </c>
      <c r="B221" s="1">
        <v>1413.0357744466301</v>
      </c>
      <c r="D221" s="1">
        <v>383.67626111902797</v>
      </c>
      <c r="F221" s="1">
        <v>1796.712035565658</v>
      </c>
    </row>
    <row r="222" spans="1:7">
      <c r="A222" t="s">
        <v>144</v>
      </c>
      <c r="B222" s="1">
        <v>537.12736836163492</v>
      </c>
      <c r="D222" s="1">
        <v>190.76562094213585</v>
      </c>
      <c r="F222" s="1">
        <v>727.89298930377072</v>
      </c>
    </row>
    <row r="223" spans="1:7">
      <c r="B223" s="1"/>
      <c r="D223" s="1"/>
    </row>
    <row r="224" spans="1:7">
      <c r="B224" t="s">
        <v>145</v>
      </c>
      <c r="D224" s="1"/>
    </row>
    <row r="225" spans="1:7">
      <c r="A225" t="s">
        <v>143</v>
      </c>
      <c r="B225" s="1">
        <v>1610.8607828691581</v>
      </c>
      <c r="D225" s="1">
        <v>437.39093767569187</v>
      </c>
      <c r="F225" s="1">
        <v>2048.2517205448498</v>
      </c>
    </row>
    <row r="226" spans="1:7">
      <c r="A226" t="s">
        <v>144</v>
      </c>
      <c r="B226" s="1">
        <v>612.32519993226379</v>
      </c>
      <c r="D226" s="1">
        <v>217.47280787403486</v>
      </c>
      <c r="F226" s="1">
        <v>829.79800780629864</v>
      </c>
    </row>
    <row r="228" spans="1:7">
      <c r="A228" s="3" t="s">
        <v>146</v>
      </c>
    </row>
    <row r="229" spans="1:7">
      <c r="A229" s="3"/>
      <c r="B229" t="s">
        <v>65</v>
      </c>
      <c r="D229" t="s">
        <v>114</v>
      </c>
      <c r="F229" t="s">
        <v>68</v>
      </c>
    </row>
    <row r="230" spans="1:7">
      <c r="B230" t="s">
        <v>137</v>
      </c>
    </row>
    <row r="231" spans="1:7">
      <c r="A231" t="s">
        <v>131</v>
      </c>
      <c r="B231" s="1">
        <v>3958.2379091697185</v>
      </c>
      <c r="C231" s="6">
        <v>0.66993385762880819</v>
      </c>
      <c r="D231" s="1">
        <v>1523.9799483023305</v>
      </c>
      <c r="E231" s="6">
        <v>0.72625052134457757</v>
      </c>
      <c r="F231" s="1">
        <v>5482.2178574720501</v>
      </c>
      <c r="G231" s="6">
        <v>0.68469328446901467</v>
      </c>
    </row>
    <row r="232" spans="1:7">
      <c r="A232" t="s">
        <v>147</v>
      </c>
      <c r="B232" s="1">
        <v>1413.0357744466301</v>
      </c>
      <c r="C232" s="6">
        <v>0.23915705146210098</v>
      </c>
      <c r="D232" s="1">
        <v>383.67626111902797</v>
      </c>
      <c r="E232" s="6">
        <v>0.18284038774633149</v>
      </c>
      <c r="F232" s="1">
        <v>1796.712035565658</v>
      </c>
      <c r="G232" s="6">
        <v>0.22439762462189441</v>
      </c>
    </row>
    <row r="233" spans="1:7">
      <c r="A233" t="s">
        <v>148</v>
      </c>
      <c r="B233" s="1">
        <v>537.12736836163492</v>
      </c>
      <c r="C233" s="6">
        <v>9.0909090909090925E-2</v>
      </c>
      <c r="D233" s="1">
        <v>190.76562094213585</v>
      </c>
      <c r="E233" s="6">
        <v>9.0909090909090912E-2</v>
      </c>
      <c r="F233" s="1">
        <v>727.89298930377072</v>
      </c>
      <c r="G233" s="6">
        <v>9.0909090909090898E-2</v>
      </c>
    </row>
    <row r="234" spans="1:7">
      <c r="A234" t="s">
        <v>68</v>
      </c>
      <c r="B234" s="1">
        <v>5908.4010519779831</v>
      </c>
      <c r="D234" s="1">
        <v>2098.4218303634943</v>
      </c>
      <c r="F234" s="1">
        <v>8006.8228823414793</v>
      </c>
    </row>
    <row r="235" spans="1:7">
      <c r="B235" s="1"/>
      <c r="D235" s="1"/>
    </row>
    <row r="236" spans="1:7">
      <c r="B236" t="s">
        <v>145</v>
      </c>
      <c r="D236" s="1"/>
    </row>
    <row r="237" spans="1:7">
      <c r="A237" t="s">
        <v>131</v>
      </c>
      <c r="B237" s="1">
        <v>5781.5250467948326</v>
      </c>
      <c r="C237" s="6">
        <v>0.72226530419630197</v>
      </c>
      <c r="D237" s="1">
        <v>2255.6289499472946</v>
      </c>
      <c r="E237" s="6">
        <v>0.77499900736294525</v>
      </c>
      <c r="F237" s="1">
        <v>8037.1539967421268</v>
      </c>
      <c r="G237" s="6">
        <v>0.73632652208453819</v>
      </c>
    </row>
    <row r="238" spans="1:7">
      <c r="A238" t="s">
        <v>147</v>
      </c>
      <c r="B238" s="1">
        <v>1610.8607828691581</v>
      </c>
      <c r="C238" s="6">
        <v>0.20123909244359162</v>
      </c>
      <c r="D238" s="1">
        <v>437.39093767569187</v>
      </c>
      <c r="E238" s="6">
        <v>0.15028071994559641</v>
      </c>
      <c r="F238" s="1">
        <v>2048.2517205448498</v>
      </c>
      <c r="G238" s="6">
        <v>0.1876512589349171</v>
      </c>
    </row>
    <row r="239" spans="1:7">
      <c r="A239" t="s">
        <v>148</v>
      </c>
      <c r="B239" s="1">
        <v>612.32519993226379</v>
      </c>
      <c r="C239" s="6">
        <v>7.6495603360106371E-2</v>
      </c>
      <c r="D239" s="1">
        <v>217.47280787403486</v>
      </c>
      <c r="E239" s="6">
        <v>7.472027269145827E-2</v>
      </c>
      <c r="F239" s="1">
        <v>829.79800780629864</v>
      </c>
      <c r="G239" s="6">
        <v>7.6022218980544745E-2</v>
      </c>
    </row>
    <row r="240" spans="1:7">
      <c r="A240" t="s">
        <v>68</v>
      </c>
      <c r="B240" s="1">
        <v>8004.7110295962548</v>
      </c>
      <c r="D240" s="1">
        <v>2910.4926954970215</v>
      </c>
      <c r="F240" s="1">
        <v>10915.203725093275</v>
      </c>
    </row>
    <row r="242" spans="1:6">
      <c r="A242" t="s">
        <v>149</v>
      </c>
    </row>
    <row r="243" spans="1:6">
      <c r="A243" t="s">
        <v>150</v>
      </c>
    </row>
    <row r="245" spans="1:6">
      <c r="A245" s="3" t="s">
        <v>151</v>
      </c>
    </row>
    <row r="246" spans="1:6">
      <c r="A246" s="3"/>
      <c r="B246" t="s">
        <v>65</v>
      </c>
      <c r="D246" t="s">
        <v>114</v>
      </c>
      <c r="F246" t="s">
        <v>68</v>
      </c>
    </row>
    <row r="247" spans="1:6">
      <c r="A247" t="s">
        <v>152</v>
      </c>
      <c r="B247" s="1">
        <v>59500</v>
      </c>
      <c r="D247" s="1">
        <v>59500</v>
      </c>
      <c r="F247" s="1">
        <v>59500</v>
      </c>
    </row>
    <row r="248" spans="1:6">
      <c r="A248" t="s">
        <v>153</v>
      </c>
      <c r="B248" s="1">
        <v>8004.7110295962548</v>
      </c>
      <c r="D248" s="1">
        <v>2910.4926954970215</v>
      </c>
      <c r="F248" s="1">
        <v>10915.203725093275</v>
      </c>
    </row>
    <row r="249" spans="1:6">
      <c r="A249" t="s">
        <v>154</v>
      </c>
      <c r="B249" s="6">
        <v>0.13453295848060931</v>
      </c>
      <c r="D249" s="6">
        <v>4.8915843621798683E-2</v>
      </c>
      <c r="F249" s="6">
        <v>0.18344880210240799</v>
      </c>
    </row>
    <row r="251" spans="1:6">
      <c r="A251" t="s">
        <v>155</v>
      </c>
    </row>
    <row r="252" spans="1:6">
      <c r="A252" t="s">
        <v>203</v>
      </c>
    </row>
    <row r="254" spans="1:6">
      <c r="A254" t="s">
        <v>158</v>
      </c>
    </row>
    <row r="255" spans="1:6">
      <c r="A255" s="3"/>
    </row>
    <row r="256" spans="1:6">
      <c r="A256" t="s">
        <v>159</v>
      </c>
    </row>
    <row r="257" spans="1:9">
      <c r="A257" t="s">
        <v>160</v>
      </c>
    </row>
    <row r="259" spans="1:9">
      <c r="B259" t="s">
        <v>161</v>
      </c>
    </row>
    <row r="260" spans="1:9">
      <c r="B260" t="s">
        <v>65</v>
      </c>
      <c r="D260" t="s">
        <v>114</v>
      </c>
      <c r="F260" t="s">
        <v>68</v>
      </c>
    </row>
    <row r="261" spans="1:9">
      <c r="A261" t="s">
        <v>162</v>
      </c>
      <c r="B261">
        <v>72744000</v>
      </c>
      <c r="D261">
        <v>27378000</v>
      </c>
      <c r="F261">
        <v>100122000</v>
      </c>
    </row>
    <row r="262" spans="1:9">
      <c r="A262" t="s">
        <v>163</v>
      </c>
      <c r="B262" s="2">
        <v>25803000</v>
      </c>
      <c r="D262" s="2">
        <v>7006000</v>
      </c>
      <c r="F262" s="2">
        <v>32809000</v>
      </c>
    </row>
    <row r="263" spans="1:9">
      <c r="A263" t="s">
        <v>164</v>
      </c>
      <c r="B263" s="8">
        <v>9808000</v>
      </c>
      <c r="D263" s="2">
        <v>3484000</v>
      </c>
      <c r="F263" s="2">
        <v>13292000</v>
      </c>
    </row>
    <row r="264" spans="1:9">
      <c r="A264" t="s">
        <v>68</v>
      </c>
      <c r="B264" s="2">
        <v>108355000</v>
      </c>
      <c r="D264" s="2">
        <v>37868000</v>
      </c>
      <c r="F264" s="2">
        <v>146223000</v>
      </c>
    </row>
    <row r="265" spans="1:9">
      <c r="B265" s="2"/>
      <c r="D265" s="2"/>
      <c r="F265" s="2"/>
    </row>
    <row r="266" spans="1:9">
      <c r="B266" s="2"/>
      <c r="D266" s="2"/>
      <c r="F266" s="2"/>
    </row>
    <row r="267" spans="1:9">
      <c r="A267" s="3" t="s">
        <v>165</v>
      </c>
    </row>
    <row r="268" spans="1:9">
      <c r="A268" s="3"/>
      <c r="B268" t="s">
        <v>65</v>
      </c>
      <c r="E268" t="s">
        <v>114</v>
      </c>
      <c r="H268" t="s">
        <v>68</v>
      </c>
    </row>
    <row r="269" spans="1:9">
      <c r="B269" t="s">
        <v>166</v>
      </c>
      <c r="C269" t="s">
        <v>165</v>
      </c>
      <c r="E269" t="s">
        <v>166</v>
      </c>
      <c r="F269" t="s">
        <v>165</v>
      </c>
      <c r="H269" t="s">
        <v>166</v>
      </c>
      <c r="I269" t="s">
        <v>165</v>
      </c>
    </row>
    <row r="270" spans="1:9">
      <c r="A270" t="s">
        <v>131</v>
      </c>
    </row>
    <row r="271" spans="1:9">
      <c r="A271" t="s">
        <v>91</v>
      </c>
      <c r="B271" s="2">
        <v>109738000</v>
      </c>
      <c r="C271" s="2">
        <v>59259000</v>
      </c>
      <c r="E271" s="2">
        <v>1091000</v>
      </c>
      <c r="F271" s="2">
        <v>589000</v>
      </c>
      <c r="H271" s="2">
        <v>110829000</v>
      </c>
      <c r="I271" s="2">
        <v>59848000</v>
      </c>
    </row>
    <row r="272" spans="1:9">
      <c r="A272" t="s">
        <v>115</v>
      </c>
      <c r="B272" s="2">
        <v>42778000</v>
      </c>
      <c r="C272" s="2">
        <v>27378000</v>
      </c>
      <c r="E272" s="2">
        <v>39933000</v>
      </c>
      <c r="F272" s="2">
        <v>25557000</v>
      </c>
      <c r="H272" s="2">
        <v>82711000</v>
      </c>
      <c r="I272" s="2">
        <v>52935000</v>
      </c>
    </row>
    <row r="273" spans="1:10">
      <c r="A273" t="s">
        <v>116</v>
      </c>
      <c r="B273" s="2">
        <v>63615000</v>
      </c>
      <c r="C273" s="2">
        <v>34352000</v>
      </c>
      <c r="E273" s="2">
        <v>52893000</v>
      </c>
      <c r="F273" s="2">
        <v>28562000</v>
      </c>
      <c r="H273" s="2">
        <v>116508000</v>
      </c>
      <c r="I273" s="2">
        <v>62914000</v>
      </c>
    </row>
    <row r="274" spans="1:10">
      <c r="A274" t="s">
        <v>167</v>
      </c>
      <c r="B274" s="2">
        <v>33139000</v>
      </c>
      <c r="C274" s="2">
        <v>17895000</v>
      </c>
      <c r="E274" s="2">
        <v>13839000</v>
      </c>
      <c r="F274" s="2">
        <v>7473000</v>
      </c>
      <c r="H274" s="2">
        <v>46978000</v>
      </c>
      <c r="I274" s="2">
        <v>25368000</v>
      </c>
    </row>
    <row r="275" spans="1:10">
      <c r="A275" t="s">
        <v>118</v>
      </c>
      <c r="B275" s="2">
        <v>28357000</v>
      </c>
      <c r="C275" s="2">
        <v>12477000</v>
      </c>
      <c r="E275" s="2">
        <v>12210000</v>
      </c>
      <c r="F275" s="2">
        <v>5372000</v>
      </c>
      <c r="H275" s="2">
        <v>40567000</v>
      </c>
      <c r="I275" s="2">
        <v>17849000</v>
      </c>
    </row>
    <row r="276" spans="1:10">
      <c r="A276" t="s">
        <v>168</v>
      </c>
      <c r="B276" s="2">
        <v>1796000</v>
      </c>
      <c r="C276" s="2">
        <v>1024000</v>
      </c>
      <c r="E276" s="8">
        <v>0</v>
      </c>
      <c r="F276" s="2">
        <v>0</v>
      </c>
      <c r="H276" s="2">
        <v>1796000</v>
      </c>
      <c r="I276" s="2">
        <v>1024000</v>
      </c>
    </row>
    <row r="277" spans="1:10">
      <c r="A277" t="s">
        <v>169</v>
      </c>
      <c r="B277" s="2">
        <v>122860000</v>
      </c>
      <c r="C277" s="2">
        <v>70030000</v>
      </c>
      <c r="E277" s="2">
        <v>36190000</v>
      </c>
      <c r="F277" s="2">
        <v>20628000</v>
      </c>
      <c r="H277" s="2">
        <v>159050000</v>
      </c>
      <c r="I277" s="2">
        <v>90658000</v>
      </c>
    </row>
    <row r="278" spans="1:10">
      <c r="A278" t="s">
        <v>68</v>
      </c>
      <c r="B278" s="2">
        <v>402283000</v>
      </c>
      <c r="C278" s="2">
        <v>222415000</v>
      </c>
      <c r="D278" s="6">
        <v>0.55288192640504319</v>
      </c>
      <c r="E278" s="2">
        <v>156156000</v>
      </c>
      <c r="F278" s="2">
        <v>88181000</v>
      </c>
      <c r="G278" s="6">
        <v>0.56469812239043005</v>
      </c>
      <c r="H278" s="2">
        <v>558439000</v>
      </c>
      <c r="I278" s="2">
        <v>310596000</v>
      </c>
      <c r="J278" s="6">
        <v>0.55618608299205463</v>
      </c>
    </row>
    <row r="280" spans="1:10">
      <c r="A280" t="s">
        <v>170</v>
      </c>
    </row>
    <row r="283" spans="1:10">
      <c r="A283" s="3"/>
    </row>
    <row r="284" spans="1:10">
      <c r="A284" t="s">
        <v>171</v>
      </c>
    </row>
    <row r="286" spans="1:10">
      <c r="A286" t="s">
        <v>172</v>
      </c>
    </row>
    <row r="287" spans="1:10">
      <c r="A287" t="s">
        <v>173</v>
      </c>
    </row>
    <row r="288" spans="1:10">
      <c r="A288" t="s">
        <v>174</v>
      </c>
    </row>
    <row r="289" spans="1:1">
      <c r="A289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89"/>
  <sheetViews>
    <sheetView workbookViewId="0">
      <selection sqref="A1:IV65536"/>
    </sheetView>
  </sheetViews>
  <sheetFormatPr defaultRowHeight="12.75"/>
  <cols>
    <col min="1" max="1" width="28.5703125" bestFit="1" customWidth="1"/>
    <col min="2" max="2" width="28.42578125" bestFit="1" customWidth="1"/>
    <col min="3" max="3" width="18.140625" bestFit="1" customWidth="1"/>
    <col min="4" max="4" width="15.28515625" customWidth="1"/>
    <col min="5" max="5" width="23.42578125" customWidth="1"/>
    <col min="6" max="9" width="14.85546875" bestFit="1" customWidth="1"/>
  </cols>
  <sheetData>
    <row r="1" spans="1:3">
      <c r="A1" s="3" t="s">
        <v>36</v>
      </c>
    </row>
    <row r="2" spans="1:3">
      <c r="A2" s="5">
        <v>2017</v>
      </c>
    </row>
    <row r="4" spans="1:3">
      <c r="A4" s="3" t="s">
        <v>38</v>
      </c>
    </row>
    <row r="6" spans="1:3">
      <c r="A6" t="s">
        <v>39</v>
      </c>
      <c r="B6" s="1">
        <v>9404</v>
      </c>
      <c r="C6" t="s">
        <v>40</v>
      </c>
    </row>
    <row r="7" spans="1:3">
      <c r="A7" t="s">
        <v>41</v>
      </c>
      <c r="B7" s="1">
        <v>4123</v>
      </c>
      <c r="C7" t="s">
        <v>40</v>
      </c>
    </row>
    <row r="8" spans="1:3">
      <c r="A8" t="s">
        <v>42</v>
      </c>
      <c r="B8" s="1">
        <v>22</v>
      </c>
      <c r="C8" t="s">
        <v>40</v>
      </c>
    </row>
    <row r="9" spans="1:3">
      <c r="A9" t="s">
        <v>43</v>
      </c>
      <c r="B9" s="1">
        <v>458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1127</v>
      </c>
      <c r="C11" t="s">
        <v>46</v>
      </c>
    </row>
    <row r="12" spans="1:3">
      <c r="A12" t="s">
        <v>47</v>
      </c>
      <c r="B12" s="1">
        <v>1286</v>
      </c>
      <c r="C12" t="s">
        <v>48</v>
      </c>
    </row>
    <row r="13" spans="1:3">
      <c r="A13" t="s">
        <v>49</v>
      </c>
      <c r="B13" s="1">
        <v>404</v>
      </c>
      <c r="C13" t="s">
        <v>48</v>
      </c>
    </row>
    <row r="14" spans="1:3">
      <c r="A14" t="s">
        <v>50</v>
      </c>
      <c r="B14" s="1">
        <v>1336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135200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t="s">
        <v>61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31" spans="1:3">
      <c r="A31" s="3" t="s">
        <v>65</v>
      </c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528000</v>
      </c>
      <c r="C35" s="6">
        <v>0.49811320754716981</v>
      </c>
      <c r="D35" s="1">
        <v>58100</v>
      </c>
      <c r="E35" s="6">
        <v>0.63706140350877194</v>
      </c>
      <c r="F35" s="1">
        <v>586100</v>
      </c>
      <c r="G35" s="6">
        <v>0.50912091730368314</v>
      </c>
    </row>
    <row r="36" spans="1:7">
      <c r="A36" t="s">
        <v>45</v>
      </c>
      <c r="B36" s="1">
        <v>101000</v>
      </c>
      <c r="C36" s="6">
        <v>9.5283018867924535E-2</v>
      </c>
      <c r="D36" s="1">
        <v>4100</v>
      </c>
      <c r="E36" s="6">
        <v>4.4956140350877194E-2</v>
      </c>
      <c r="F36" s="1">
        <v>105100</v>
      </c>
      <c r="G36" s="6">
        <v>9.1296038915913827E-2</v>
      </c>
    </row>
    <row r="37" spans="1:7">
      <c r="A37" t="s">
        <v>70</v>
      </c>
      <c r="B37" s="1">
        <v>41000</v>
      </c>
      <c r="C37" s="6">
        <v>3.8679245283018866E-2</v>
      </c>
      <c r="D37" s="1">
        <v>1600</v>
      </c>
      <c r="E37" s="6">
        <v>1.7543859649122806E-2</v>
      </c>
      <c r="F37" s="1">
        <v>42600</v>
      </c>
      <c r="G37" s="6">
        <v>3.7004864489228628E-2</v>
      </c>
    </row>
    <row r="38" spans="1:7">
      <c r="A38" t="s">
        <v>71</v>
      </c>
      <c r="B38" s="1">
        <v>183000</v>
      </c>
      <c r="C38" s="6">
        <v>0.17264150943396225</v>
      </c>
      <c r="D38" s="1">
        <v>1000</v>
      </c>
      <c r="E38" s="6">
        <v>1.0964912280701754E-2</v>
      </c>
      <c r="F38" s="1">
        <v>184000</v>
      </c>
      <c r="G38" s="6">
        <v>0.15983321751216123</v>
      </c>
    </row>
    <row r="39" spans="1:7">
      <c r="A39" t="s">
        <v>72</v>
      </c>
      <c r="B39" s="1">
        <v>2000</v>
      </c>
      <c r="C39" s="6">
        <v>1.8867924528301887E-3</v>
      </c>
      <c r="D39" s="1">
        <v>400</v>
      </c>
      <c r="E39" s="6">
        <v>4.3859649122807015E-3</v>
      </c>
      <c r="F39" s="1">
        <v>2400</v>
      </c>
      <c r="G39" s="6">
        <v>2.0847810979847115E-3</v>
      </c>
    </row>
    <row r="40" spans="1:7">
      <c r="A40" t="s">
        <v>187</v>
      </c>
      <c r="B40" s="1">
        <v>0</v>
      </c>
      <c r="C40" s="6">
        <v>0</v>
      </c>
      <c r="D40" s="1">
        <v>4900</v>
      </c>
      <c r="E40" s="6">
        <v>5.3728070175438597E-2</v>
      </c>
      <c r="F40" s="1">
        <v>4900</v>
      </c>
      <c r="G40" s="6">
        <v>4.2564280750521195E-3</v>
      </c>
    </row>
    <row r="41" spans="1:7">
      <c r="A41" t="s">
        <v>53</v>
      </c>
      <c r="B41" s="1">
        <v>13000</v>
      </c>
      <c r="C41" s="6">
        <v>1.2264150943396227E-2</v>
      </c>
      <c r="D41" s="1">
        <v>400</v>
      </c>
      <c r="E41" s="6">
        <v>4.3859649122807015E-3</v>
      </c>
      <c r="F41" s="1">
        <v>13400</v>
      </c>
      <c r="G41" s="6">
        <v>1.1640027797081306E-2</v>
      </c>
    </row>
    <row r="42" spans="1:7">
      <c r="A42" t="s">
        <v>74</v>
      </c>
      <c r="B42" s="1">
        <v>8000</v>
      </c>
      <c r="C42" s="6">
        <v>7.5471698113207548E-3</v>
      </c>
      <c r="D42" s="1">
        <v>0</v>
      </c>
      <c r="E42" s="6">
        <v>0</v>
      </c>
      <c r="F42" s="1">
        <v>8000</v>
      </c>
      <c r="G42" s="6">
        <v>6.9492703266157054E-3</v>
      </c>
    </row>
    <row r="43" spans="1:7">
      <c r="A43" t="s">
        <v>75</v>
      </c>
      <c r="B43" s="1">
        <v>7000</v>
      </c>
      <c r="C43" s="6">
        <v>6.6037735849056606E-3</v>
      </c>
      <c r="D43" s="1">
        <v>1800</v>
      </c>
      <c r="E43" s="6">
        <v>1.9736842105263157E-2</v>
      </c>
      <c r="F43" s="1">
        <v>8800</v>
      </c>
      <c r="G43" s="6">
        <v>7.6441973592772756E-3</v>
      </c>
    </row>
    <row r="44" spans="1:7">
      <c r="A44" t="s">
        <v>76</v>
      </c>
      <c r="B44" s="1">
        <v>177000</v>
      </c>
      <c r="C44" s="6">
        <v>0.16698113207547169</v>
      </c>
      <c r="D44" s="1">
        <v>18800</v>
      </c>
      <c r="E44" s="6">
        <v>0.20614035087719298</v>
      </c>
      <c r="F44" s="1">
        <v>195800</v>
      </c>
      <c r="G44" s="6">
        <v>0.17008339124391939</v>
      </c>
    </row>
    <row r="45" spans="1:7">
      <c r="A45" t="s">
        <v>68</v>
      </c>
      <c r="B45" s="1">
        <v>1060000</v>
      </c>
      <c r="D45" s="1">
        <v>91200</v>
      </c>
      <c r="F45" s="1">
        <v>1151200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1428000</v>
      </c>
      <c r="C49" s="6">
        <v>0.37100545596258766</v>
      </c>
      <c r="D49" s="1">
        <v>218100</v>
      </c>
      <c r="E49" s="6">
        <v>0.38176089620164538</v>
      </c>
      <c r="F49" s="1">
        <v>1646100</v>
      </c>
      <c r="G49" s="6">
        <v>0.37239553876433729</v>
      </c>
    </row>
    <row r="50" spans="1:7">
      <c r="A50" t="s">
        <v>45</v>
      </c>
      <c r="B50" s="1">
        <v>562000</v>
      </c>
      <c r="C50" s="6">
        <v>0.14601195115614446</v>
      </c>
      <c r="D50" s="1">
        <v>46600</v>
      </c>
      <c r="E50" s="6">
        <v>8.1568352879397871E-2</v>
      </c>
      <c r="F50" s="1">
        <v>608600</v>
      </c>
      <c r="G50" s="6">
        <v>0.13768296269483971</v>
      </c>
    </row>
    <row r="51" spans="1:7">
      <c r="A51" t="s">
        <v>70</v>
      </c>
      <c r="B51" s="1">
        <v>201000</v>
      </c>
      <c r="C51" s="6">
        <v>5.2221356196414652E-2</v>
      </c>
      <c r="D51" s="1">
        <v>7800</v>
      </c>
      <c r="E51" s="6">
        <v>1.3653071941186767E-2</v>
      </c>
      <c r="F51" s="1">
        <v>208800</v>
      </c>
      <c r="G51" s="6">
        <v>4.7236612899576952E-2</v>
      </c>
    </row>
    <row r="52" spans="1:7">
      <c r="A52" t="s">
        <v>71</v>
      </c>
      <c r="B52" s="1">
        <v>900000</v>
      </c>
      <c r="C52" s="6">
        <v>0.23382696804364769</v>
      </c>
      <c r="D52" s="1">
        <v>4900</v>
      </c>
      <c r="E52" s="6">
        <v>8.5769298092070716E-3</v>
      </c>
      <c r="F52" s="1">
        <v>904900</v>
      </c>
      <c r="G52" s="6">
        <v>0.20471461213039838</v>
      </c>
    </row>
    <row r="53" spans="1:7">
      <c r="A53" t="s">
        <v>72</v>
      </c>
      <c r="B53" s="1">
        <v>5000</v>
      </c>
      <c r="C53" s="6">
        <v>1.2990387113535984E-3</v>
      </c>
      <c r="D53" s="1">
        <v>8800</v>
      </c>
      <c r="E53" s="6">
        <v>1.5403465779800455E-2</v>
      </c>
      <c r="F53" s="1">
        <v>13800</v>
      </c>
      <c r="G53" s="6">
        <v>3.1219600479605457E-3</v>
      </c>
    </row>
    <row r="54" spans="1:7">
      <c r="A54" t="s">
        <v>187</v>
      </c>
      <c r="B54" s="1">
        <v>0</v>
      </c>
      <c r="C54" s="6">
        <v>0</v>
      </c>
      <c r="D54" s="1">
        <v>101600</v>
      </c>
      <c r="E54" s="6">
        <v>0.17784001400315072</v>
      </c>
      <c r="F54" s="1">
        <v>101600</v>
      </c>
      <c r="G54" s="6">
        <v>2.2984865280637062E-2</v>
      </c>
    </row>
    <row r="55" spans="1:7">
      <c r="A55" t="s">
        <v>53</v>
      </c>
      <c r="B55" s="1">
        <v>63000</v>
      </c>
      <c r="C55" s="6">
        <v>1.6367887763055339E-2</v>
      </c>
      <c r="D55" s="1">
        <v>7000</v>
      </c>
      <c r="E55" s="6">
        <v>1.2252756870295816E-2</v>
      </c>
      <c r="F55" s="1">
        <v>70000</v>
      </c>
      <c r="G55" s="6">
        <v>1.5836029228785378E-2</v>
      </c>
    </row>
    <row r="56" spans="1:7">
      <c r="A56" t="s">
        <v>74</v>
      </c>
      <c r="B56" s="1">
        <v>33000</v>
      </c>
      <c r="C56" s="6">
        <v>8.5736554949337497E-3</v>
      </c>
      <c r="D56" s="1">
        <v>0</v>
      </c>
      <c r="E56" s="6">
        <v>0</v>
      </c>
      <c r="F56" s="1">
        <v>33000</v>
      </c>
      <c r="G56" s="6">
        <v>7.4655566364273916E-3</v>
      </c>
    </row>
    <row r="57" spans="1:7">
      <c r="A57" t="s">
        <v>75</v>
      </c>
      <c r="B57" s="1">
        <v>13000</v>
      </c>
      <c r="C57" s="6">
        <v>3.3775006495193557E-3</v>
      </c>
      <c r="D57" s="1">
        <v>11200</v>
      </c>
      <c r="E57" s="6">
        <v>1.9604410992473308E-2</v>
      </c>
      <c r="F57" s="1">
        <v>24200</v>
      </c>
      <c r="G57" s="6">
        <v>5.4747415333800875E-3</v>
      </c>
    </row>
    <row r="58" spans="1:7">
      <c r="A58" t="s">
        <v>76</v>
      </c>
      <c r="B58" s="1">
        <v>645000</v>
      </c>
      <c r="C58" s="6">
        <v>0.16757599376461418</v>
      </c>
      <c r="D58" s="1">
        <v>165300</v>
      </c>
      <c r="E58" s="6">
        <v>0.28934010152284262</v>
      </c>
      <c r="F58" s="1">
        <v>810300</v>
      </c>
      <c r="G58" s="6">
        <v>0.18331334977263986</v>
      </c>
    </row>
    <row r="59" spans="1:7">
      <c r="A59" t="s">
        <v>68</v>
      </c>
      <c r="B59" s="1">
        <v>3849000</v>
      </c>
      <c r="D59" s="1">
        <v>571300</v>
      </c>
      <c r="F59" s="1">
        <v>4420300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140219000</v>
      </c>
      <c r="C63" s="6">
        <v>0.5381055265389767</v>
      </c>
      <c r="D63" s="2">
        <v>20542000</v>
      </c>
      <c r="E63" s="6">
        <v>0.57059526124274329</v>
      </c>
      <c r="F63" s="2">
        <v>160761000</v>
      </c>
      <c r="G63" s="6">
        <v>0.54204936273518112</v>
      </c>
    </row>
    <row r="64" spans="1:7">
      <c r="A64" t="s">
        <v>45</v>
      </c>
      <c r="B64" s="2">
        <v>43626000</v>
      </c>
      <c r="C64" s="6">
        <v>0.16741947739457133</v>
      </c>
      <c r="D64" s="2">
        <v>2876000</v>
      </c>
      <c r="E64" s="6">
        <v>7.9886669814727362E-2</v>
      </c>
      <c r="F64" s="2">
        <v>46502000</v>
      </c>
      <c r="G64" s="6">
        <v>0.15679411963045384</v>
      </c>
    </row>
    <row r="65" spans="1:7">
      <c r="A65" t="s">
        <v>70</v>
      </c>
      <c r="B65" s="2">
        <v>6346000</v>
      </c>
      <c r="C65" s="6">
        <v>2.4353459027780442E-2</v>
      </c>
      <c r="D65" s="2">
        <v>332000</v>
      </c>
      <c r="E65" s="6">
        <v>9.2219660564984308E-3</v>
      </c>
      <c r="F65" s="2">
        <v>6678000</v>
      </c>
      <c r="G65" s="6">
        <v>2.2516690269067368E-2</v>
      </c>
    </row>
    <row r="66" spans="1:7">
      <c r="A66" t="s">
        <v>71</v>
      </c>
      <c r="B66" s="2">
        <v>45507000</v>
      </c>
      <c r="C66" s="6">
        <v>0.17463801764532061</v>
      </c>
      <c r="D66" s="2">
        <v>268000</v>
      </c>
      <c r="E66" s="6">
        <v>7.4442376600649986E-3</v>
      </c>
      <c r="F66" s="2">
        <v>45775000</v>
      </c>
      <c r="G66" s="6">
        <v>0.15434284172904444</v>
      </c>
    </row>
    <row r="67" spans="1:7">
      <c r="A67" t="s">
        <v>72</v>
      </c>
      <c r="B67" s="2">
        <v>274000</v>
      </c>
      <c r="C67" s="6">
        <v>1.0515045341336026E-3</v>
      </c>
      <c r="D67" s="2">
        <v>650000</v>
      </c>
      <c r="E67" s="6">
        <v>1.8055054026277047E-2</v>
      </c>
      <c r="F67" s="2">
        <v>924000</v>
      </c>
      <c r="G67" s="6">
        <v>3.1155168925753591E-3</v>
      </c>
    </row>
    <row r="68" spans="1:7">
      <c r="A68" t="s">
        <v>187</v>
      </c>
      <c r="B68" s="2">
        <v>0</v>
      </c>
      <c r="C68" s="6">
        <v>0</v>
      </c>
      <c r="D68" s="2">
        <v>4872000</v>
      </c>
      <c r="E68" s="6">
        <v>0.13532957417849503</v>
      </c>
      <c r="F68" s="2">
        <v>4872000</v>
      </c>
      <c r="G68" s="6">
        <v>1.642727088812462E-2</v>
      </c>
    </row>
    <row r="69" spans="1:7">
      <c r="A69" t="s">
        <v>53</v>
      </c>
      <c r="B69" s="2">
        <v>2059000</v>
      </c>
      <c r="C69" s="6">
        <v>7.9016344371572542E-3</v>
      </c>
      <c r="D69" s="2">
        <v>354000</v>
      </c>
      <c r="E69" s="6">
        <v>9.8330601927724224E-3</v>
      </c>
      <c r="F69" s="2">
        <v>2413000</v>
      </c>
      <c r="G69" s="6">
        <v>8.1360846989008018E-3</v>
      </c>
    </row>
    <row r="70" spans="1:7">
      <c r="A70" t="s">
        <v>74</v>
      </c>
      <c r="B70" s="2">
        <v>1815000</v>
      </c>
      <c r="C70" s="6">
        <v>6.9652581366879138E-3</v>
      </c>
      <c r="D70" s="2">
        <v>0</v>
      </c>
      <c r="E70" s="6">
        <v>0</v>
      </c>
      <c r="F70" s="2">
        <v>1815000</v>
      </c>
      <c r="G70" s="6">
        <v>6.1197653247015982E-3</v>
      </c>
    </row>
    <row r="71" spans="1:7">
      <c r="A71" t="s">
        <v>75</v>
      </c>
      <c r="B71" s="2">
        <v>523000</v>
      </c>
      <c r="C71" s="6">
        <v>2.0070688735469859E-3</v>
      </c>
      <c r="D71" s="2">
        <v>260000</v>
      </c>
      <c r="E71" s="6">
        <v>7.2220216105108193E-3</v>
      </c>
      <c r="F71" s="2">
        <v>783000</v>
      </c>
      <c r="G71" s="6">
        <v>2.6400971070200284E-3</v>
      </c>
    </row>
    <row r="72" spans="1:7">
      <c r="A72" t="s">
        <v>76</v>
      </c>
      <c r="B72" s="2">
        <v>20210000</v>
      </c>
      <c r="C72" s="6">
        <v>7.7558053411825201E-2</v>
      </c>
      <c r="D72" s="2">
        <v>5848000</v>
      </c>
      <c r="E72" s="6">
        <v>0.16243993222410488</v>
      </c>
      <c r="F72" s="2">
        <v>26058000</v>
      </c>
      <c r="G72" s="6">
        <v>8.7861622496459638E-2</v>
      </c>
    </row>
    <row r="73" spans="1:7">
      <c r="A73" t="s">
        <v>68</v>
      </c>
      <c r="B73" s="2">
        <v>260579000</v>
      </c>
      <c r="D73" s="2">
        <v>36001000</v>
      </c>
      <c r="F73" s="2">
        <v>296580000</v>
      </c>
    </row>
    <row r="75" spans="1:7">
      <c r="A75" s="7" t="s">
        <v>208</v>
      </c>
    </row>
    <row r="76" spans="1:7">
      <c r="A76" t="s">
        <v>80</v>
      </c>
    </row>
    <row r="77" spans="1:7">
      <c r="A77" t="s">
        <v>189</v>
      </c>
    </row>
    <row r="78" spans="1:7">
      <c r="A78" t="s">
        <v>82</v>
      </c>
    </row>
    <row r="79" spans="1:7">
      <c r="A79" t="s">
        <v>83</v>
      </c>
    </row>
    <row r="81" spans="1:7">
      <c r="A81" s="3" t="s">
        <v>190</v>
      </c>
    </row>
    <row r="82" spans="1:7">
      <c r="B82" t="s">
        <v>0</v>
      </c>
      <c r="D82" t="s">
        <v>67</v>
      </c>
      <c r="F82" t="s">
        <v>68</v>
      </c>
    </row>
    <row r="83" spans="1:7">
      <c r="A83" t="s">
        <v>191</v>
      </c>
      <c r="B83" s="1">
        <v>913000</v>
      </c>
      <c r="C83" s="6">
        <v>0.86132075471698111</v>
      </c>
      <c r="D83" s="1">
        <v>48400</v>
      </c>
      <c r="E83" s="6">
        <v>0.5307017543859649</v>
      </c>
      <c r="F83" s="1">
        <v>961400</v>
      </c>
      <c r="G83" s="6">
        <v>0.83512856150104242</v>
      </c>
    </row>
    <row r="84" spans="1:7">
      <c r="A84" t="s">
        <v>192</v>
      </c>
      <c r="B84" s="1">
        <v>99000</v>
      </c>
      <c r="C84" s="6">
        <v>9.3396226415094333E-2</v>
      </c>
      <c r="D84" s="1">
        <v>15500</v>
      </c>
      <c r="E84" s="6">
        <v>0.16995614035087719</v>
      </c>
      <c r="F84" s="1">
        <v>114500</v>
      </c>
      <c r="G84" s="6">
        <v>9.9461431549687285E-2</v>
      </c>
    </row>
    <row r="85" spans="1:7">
      <c r="A85" t="s">
        <v>193</v>
      </c>
      <c r="B85" s="1">
        <v>36000</v>
      </c>
      <c r="C85" s="6">
        <v>3.3962264150943396E-2</v>
      </c>
      <c r="D85" s="1">
        <v>22100</v>
      </c>
      <c r="E85" s="6">
        <v>0.24232456140350878</v>
      </c>
      <c r="F85" s="1">
        <v>58100</v>
      </c>
      <c r="G85" s="6">
        <v>5.0469075747046559E-2</v>
      </c>
    </row>
    <row r="86" spans="1:7">
      <c r="A86" t="s">
        <v>75</v>
      </c>
      <c r="B86" s="1">
        <v>11000</v>
      </c>
      <c r="C86" s="6">
        <v>1.0377358490566037E-2</v>
      </c>
      <c r="D86" s="1">
        <v>800</v>
      </c>
      <c r="E86" s="6">
        <v>8.771929824561403E-3</v>
      </c>
      <c r="F86" s="1">
        <v>11800</v>
      </c>
      <c r="G86" s="6">
        <v>1.0250173731758166E-2</v>
      </c>
    </row>
    <row r="87" spans="1:7">
      <c r="A87" t="s">
        <v>194</v>
      </c>
      <c r="B87" s="1">
        <v>0</v>
      </c>
      <c r="C87" s="6">
        <v>0</v>
      </c>
      <c r="D87" s="1">
        <v>4400</v>
      </c>
      <c r="E87" s="6">
        <v>4.8245614035087717E-2</v>
      </c>
      <c r="F87" s="1">
        <v>4400</v>
      </c>
      <c r="G87" s="6">
        <v>3.8220986796386378E-3</v>
      </c>
    </row>
    <row r="88" spans="1:7">
      <c r="A88" t="s">
        <v>68</v>
      </c>
      <c r="B88" s="1">
        <v>1060000</v>
      </c>
      <c r="D88" s="1">
        <v>91200</v>
      </c>
      <c r="F88" s="1">
        <v>1151200</v>
      </c>
    </row>
    <row r="90" spans="1:7">
      <c r="A90" s="3" t="s">
        <v>195</v>
      </c>
    </row>
    <row r="91" spans="1:7">
      <c r="B91" t="s">
        <v>0</v>
      </c>
      <c r="D91" t="s">
        <v>67</v>
      </c>
      <c r="F91" t="s">
        <v>68</v>
      </c>
    </row>
    <row r="92" spans="1:7">
      <c r="A92" t="s">
        <v>191</v>
      </c>
      <c r="B92" s="1">
        <v>3522000</v>
      </c>
      <c r="C92" s="6">
        <v>0.91504286827747472</v>
      </c>
      <c r="D92" s="1">
        <v>207100</v>
      </c>
      <c r="E92" s="6">
        <v>0.36250656397689479</v>
      </c>
      <c r="F92" s="1">
        <v>3729100</v>
      </c>
      <c r="G92" s="6">
        <v>0.84363052281519357</v>
      </c>
    </row>
    <row r="93" spans="1:7">
      <c r="A93" t="s">
        <v>192</v>
      </c>
      <c r="B93" s="1">
        <v>192000</v>
      </c>
      <c r="C93" s="6">
        <v>4.9883086515978177E-2</v>
      </c>
      <c r="D93" s="1">
        <v>63600</v>
      </c>
      <c r="E93" s="6">
        <v>0.11132504813583056</v>
      </c>
      <c r="F93" s="1">
        <v>255600</v>
      </c>
      <c r="G93" s="6">
        <v>5.7824129583964892E-2</v>
      </c>
    </row>
    <row r="94" spans="1:7">
      <c r="A94" t="s">
        <v>193</v>
      </c>
      <c r="B94" s="1">
        <v>105000</v>
      </c>
      <c r="C94" s="6">
        <v>2.7279812938425563E-2</v>
      </c>
      <c r="D94" s="1">
        <v>155100</v>
      </c>
      <c r="E94" s="6">
        <v>0.27148608436898303</v>
      </c>
      <c r="F94" s="1">
        <v>260100</v>
      </c>
      <c r="G94" s="6">
        <v>5.8842160034386803E-2</v>
      </c>
    </row>
    <row r="95" spans="1:7">
      <c r="A95" t="s">
        <v>75</v>
      </c>
      <c r="B95" s="1">
        <v>30000</v>
      </c>
      <c r="C95" s="6">
        <v>7.7942322681215899E-3</v>
      </c>
      <c r="D95" s="1">
        <v>5500</v>
      </c>
      <c r="E95" s="6">
        <v>9.6271661123752839E-3</v>
      </c>
      <c r="F95" s="1">
        <v>35500</v>
      </c>
      <c r="G95" s="6">
        <v>8.0311291088840126E-3</v>
      </c>
    </row>
    <row r="96" spans="1:7">
      <c r="A96" t="s">
        <v>194</v>
      </c>
      <c r="B96" s="1">
        <v>0</v>
      </c>
      <c r="C96" s="6">
        <v>0</v>
      </c>
      <c r="D96" s="1">
        <v>140000</v>
      </c>
      <c r="E96" s="6">
        <v>0.24505513740591633</v>
      </c>
      <c r="F96" s="1">
        <v>140000</v>
      </c>
      <c r="G96" s="6">
        <v>3.1672058457570755E-2</v>
      </c>
    </row>
    <row r="97" spans="1:7">
      <c r="A97" t="s">
        <v>68</v>
      </c>
      <c r="B97" s="1">
        <v>3849000</v>
      </c>
      <c r="D97" s="1">
        <v>571300</v>
      </c>
      <c r="F97" s="1">
        <v>4420300</v>
      </c>
    </row>
    <row r="99" spans="1:7">
      <c r="A99" s="3" t="s">
        <v>196</v>
      </c>
    </row>
    <row r="100" spans="1:7">
      <c r="B100" t="s">
        <v>0</v>
      </c>
      <c r="D100" t="s">
        <v>67</v>
      </c>
      <c r="F100" t="s">
        <v>68</v>
      </c>
    </row>
    <row r="101" spans="1:7">
      <c r="A101" t="s">
        <v>191</v>
      </c>
      <c r="B101" s="2">
        <v>226225000</v>
      </c>
      <c r="C101" s="6">
        <v>0.86816282202326356</v>
      </c>
      <c r="D101" s="2">
        <v>14439000</v>
      </c>
      <c r="E101" s="6">
        <v>0.40107219243909892</v>
      </c>
      <c r="F101" s="2">
        <v>240664000</v>
      </c>
      <c r="G101" s="6">
        <v>0.8114640231977881</v>
      </c>
    </row>
    <row r="102" spans="1:7">
      <c r="A102" t="s">
        <v>192</v>
      </c>
      <c r="B102" s="2">
        <v>18467000</v>
      </c>
      <c r="C102" s="6">
        <v>7.0869103035931524E-2</v>
      </c>
      <c r="D102" s="2">
        <v>6049000</v>
      </c>
      <c r="E102" s="6">
        <v>0.16802311046915364</v>
      </c>
      <c r="F102" s="2">
        <v>24516000</v>
      </c>
      <c r="G102" s="6">
        <v>8.2662350799109857E-2</v>
      </c>
    </row>
    <row r="103" spans="1:7">
      <c r="A103" t="s">
        <v>193</v>
      </c>
      <c r="B103" s="2">
        <v>11022000</v>
      </c>
      <c r="C103" s="6">
        <v>4.2298113048250242E-2</v>
      </c>
      <c r="D103" s="2">
        <v>5639000</v>
      </c>
      <c r="E103" s="6">
        <v>0.15663453792950197</v>
      </c>
      <c r="F103" s="2">
        <v>16661000</v>
      </c>
      <c r="G103" s="6">
        <v>5.6177085440690541E-2</v>
      </c>
    </row>
    <row r="104" spans="1:7">
      <c r="A104" t="s">
        <v>75</v>
      </c>
      <c r="B104" s="2">
        <v>4865000</v>
      </c>
      <c r="C104" s="6">
        <v>1.8669961892554657E-2</v>
      </c>
      <c r="D104" s="2">
        <v>477000</v>
      </c>
      <c r="E104" s="6">
        <v>1.3249631954667926E-2</v>
      </c>
      <c r="F104" s="2">
        <v>5342000</v>
      </c>
      <c r="G104" s="6">
        <v>1.801200350664239E-2</v>
      </c>
    </row>
    <row r="105" spans="1:7">
      <c r="A105" t="s">
        <v>194</v>
      </c>
      <c r="B105" s="2">
        <v>0</v>
      </c>
      <c r="C105" s="6">
        <v>0</v>
      </c>
      <c r="D105" s="2">
        <v>9397000</v>
      </c>
      <c r="E105" s="6">
        <v>0.26102052720757757</v>
      </c>
      <c r="F105" s="2">
        <v>9397000</v>
      </c>
      <c r="G105" s="6">
        <v>3.1684537055769103E-2</v>
      </c>
    </row>
    <row r="106" spans="1:7">
      <c r="A106" t="s">
        <v>68</v>
      </c>
      <c r="B106" s="2">
        <v>260579000</v>
      </c>
      <c r="D106" s="2">
        <v>36001000</v>
      </c>
      <c r="F106" s="2">
        <v>296580000</v>
      </c>
    </row>
    <row r="108" spans="1:7">
      <c r="A108" s="7" t="s">
        <v>209</v>
      </c>
    </row>
    <row r="109" spans="1:7">
      <c r="A109" t="s">
        <v>198</v>
      </c>
    </row>
    <row r="110" spans="1:7">
      <c r="A110" t="s">
        <v>199</v>
      </c>
    </row>
    <row r="111" spans="1:7">
      <c r="A111" t="s">
        <v>200</v>
      </c>
    </row>
    <row r="114" spans="1:8">
      <c r="A114" s="3" t="s">
        <v>84</v>
      </c>
    </row>
    <row r="115" spans="1:8">
      <c r="B115" t="s">
        <v>2</v>
      </c>
      <c r="C115" t="s">
        <v>5</v>
      </c>
    </row>
    <row r="116" spans="1:8">
      <c r="A116" t="s">
        <v>85</v>
      </c>
      <c r="B116" s="1">
        <v>1873000</v>
      </c>
      <c r="C116" s="2">
        <v>78017000</v>
      </c>
    </row>
    <row r="117" spans="1:8">
      <c r="A117" t="s">
        <v>86</v>
      </c>
      <c r="B117" s="1">
        <v>81000</v>
      </c>
      <c r="C117" s="2">
        <v>2060000</v>
      </c>
    </row>
    <row r="118" spans="1:8">
      <c r="A118" t="s">
        <v>87</v>
      </c>
      <c r="B118" s="1">
        <v>1559000</v>
      </c>
      <c r="C118" s="2">
        <v>53374000</v>
      </c>
    </row>
    <row r="119" spans="1:8">
      <c r="A119" t="s">
        <v>68</v>
      </c>
      <c r="B119" s="1">
        <v>3513000</v>
      </c>
      <c r="C119" s="2">
        <v>133451000</v>
      </c>
    </row>
    <row r="121" spans="1:8">
      <c r="A121" s="7" t="s">
        <v>210</v>
      </c>
    </row>
    <row r="122" spans="1:8">
      <c r="A122" t="s">
        <v>89</v>
      </c>
    </row>
    <row r="125" spans="1:8">
      <c r="A125" s="3" t="s">
        <v>90</v>
      </c>
    </row>
    <row r="127" spans="1:8">
      <c r="B127" t="s">
        <v>91</v>
      </c>
      <c r="C127" t="s">
        <v>92</v>
      </c>
      <c r="D127" t="s">
        <v>93</v>
      </c>
      <c r="E127" t="s">
        <v>94</v>
      </c>
      <c r="F127" t="s">
        <v>95</v>
      </c>
      <c r="G127" t="s">
        <v>68</v>
      </c>
      <c r="H127" t="s">
        <v>96</v>
      </c>
    </row>
    <row r="128" spans="1:8">
      <c r="A128" t="s">
        <v>97</v>
      </c>
      <c r="B128" s="2">
        <v>97973000</v>
      </c>
      <c r="C128" s="2">
        <v>32990000</v>
      </c>
      <c r="D128" s="2">
        <v>57714000</v>
      </c>
      <c r="E128" s="2">
        <v>28142000</v>
      </c>
      <c r="F128" s="2">
        <v>43759000</v>
      </c>
      <c r="G128" s="2">
        <v>260578000</v>
      </c>
      <c r="H128" s="6">
        <v>0.60595307304141577</v>
      </c>
    </row>
    <row r="129" spans="1:8">
      <c r="A129" t="s">
        <v>98</v>
      </c>
      <c r="B129" s="2">
        <v>11218000</v>
      </c>
      <c r="C129" s="2">
        <v>10044000</v>
      </c>
      <c r="D129" s="2">
        <v>7256000</v>
      </c>
      <c r="E129" s="2">
        <v>4292000</v>
      </c>
      <c r="F129" s="2">
        <v>3192000</v>
      </c>
      <c r="G129" s="2">
        <v>36002000</v>
      </c>
      <c r="H129" s="6">
        <v>8.3719740483222102E-2</v>
      </c>
    </row>
    <row r="130" spans="1:8">
      <c r="A130" t="s">
        <v>68</v>
      </c>
      <c r="B130" s="2">
        <v>109191000</v>
      </c>
      <c r="C130" s="2">
        <v>43034000</v>
      </c>
      <c r="D130" s="2">
        <v>64970000</v>
      </c>
      <c r="E130" s="2">
        <v>32434000</v>
      </c>
      <c r="F130" s="2">
        <v>46951000</v>
      </c>
      <c r="G130" s="2">
        <v>296580000</v>
      </c>
      <c r="H130" s="6"/>
    </row>
    <row r="131" spans="1:8">
      <c r="A131" t="s">
        <v>96</v>
      </c>
      <c r="B131" s="6">
        <v>0.36816710499696542</v>
      </c>
      <c r="C131" s="6">
        <v>0.14510081596870997</v>
      </c>
      <c r="D131" s="6">
        <v>0.21906399622361589</v>
      </c>
      <c r="E131" s="6">
        <v>0.10936003776384112</v>
      </c>
      <c r="F131" s="6">
        <v>0.15830804504686763</v>
      </c>
      <c r="G131" s="2"/>
      <c r="H131" s="6"/>
    </row>
    <row r="132" spans="1:8">
      <c r="B132" s="2"/>
      <c r="C132" s="2"/>
      <c r="D132" s="2"/>
      <c r="E132" s="2"/>
      <c r="F132" s="2"/>
      <c r="G132" s="2"/>
      <c r="H132" s="6"/>
    </row>
    <row r="133" spans="1:8">
      <c r="A133" t="s">
        <v>99</v>
      </c>
      <c r="B133" s="2">
        <v>0</v>
      </c>
      <c r="C133" s="2">
        <v>40075000</v>
      </c>
      <c r="D133" s="2">
        <v>57643000</v>
      </c>
      <c r="E133" s="2">
        <v>13543000</v>
      </c>
      <c r="F133" s="2">
        <v>22189000</v>
      </c>
      <c r="G133" s="2">
        <v>133450000</v>
      </c>
      <c r="H133" s="6">
        <v>0.31032718647536217</v>
      </c>
    </row>
    <row r="134" spans="1:8">
      <c r="A134" t="s">
        <v>96</v>
      </c>
      <c r="B134" s="6">
        <v>0</v>
      </c>
      <c r="C134" s="6">
        <v>0.3002997377294867</v>
      </c>
      <c r="D134" s="6">
        <v>0.43194454852004494</v>
      </c>
      <c r="E134" s="6">
        <v>0.10148370176095917</v>
      </c>
      <c r="F134" s="6">
        <v>0.16627201198950917</v>
      </c>
      <c r="G134" s="2"/>
      <c r="H134" s="6"/>
    </row>
    <row r="135" spans="1:8">
      <c r="B135" s="2"/>
      <c r="C135" s="2"/>
      <c r="D135" s="2"/>
      <c r="E135" s="2"/>
      <c r="F135" s="2"/>
      <c r="G135" s="2"/>
      <c r="H135" s="6"/>
    </row>
    <row r="136" spans="1:8">
      <c r="A136" t="s">
        <v>68</v>
      </c>
      <c r="B136" s="2">
        <v>109191000</v>
      </c>
      <c r="C136" s="2">
        <v>83109000</v>
      </c>
      <c r="D136" s="2">
        <v>122613000</v>
      </c>
      <c r="E136" s="2">
        <v>45977000</v>
      </c>
      <c r="F136" s="2">
        <v>69140000</v>
      </c>
      <c r="G136" s="2">
        <v>430030000</v>
      </c>
    </row>
    <row r="137" spans="1:8">
      <c r="A137" t="s">
        <v>96</v>
      </c>
      <c r="B137" s="6">
        <v>0.25391484315047785</v>
      </c>
      <c r="C137" s="6">
        <v>0.19326326070274166</v>
      </c>
      <c r="D137" s="6">
        <v>0.28512661907308795</v>
      </c>
      <c r="E137" s="6">
        <v>0.10691579657233216</v>
      </c>
      <c r="F137" s="6">
        <v>0.16077948050136037</v>
      </c>
    </row>
    <row r="139" spans="1:8">
      <c r="A139" t="s">
        <v>207</v>
      </c>
    </row>
    <row r="140" spans="1:8">
      <c r="A140" t="s">
        <v>101</v>
      </c>
    </row>
    <row r="142" spans="1:8">
      <c r="A142" s="3" t="s">
        <v>102</v>
      </c>
    </row>
    <row r="144" spans="1:8">
      <c r="A144" t="s">
        <v>103</v>
      </c>
    </row>
    <row r="145" spans="1:6">
      <c r="A145" t="s">
        <v>104</v>
      </c>
    </row>
    <row r="147" spans="1:6">
      <c r="B147" t="s">
        <v>53</v>
      </c>
      <c r="C147" t="s">
        <v>105</v>
      </c>
      <c r="D147" t="s">
        <v>49</v>
      </c>
      <c r="E147" t="s">
        <v>106</v>
      </c>
      <c r="F147" t="s">
        <v>68</v>
      </c>
    </row>
    <row r="148" spans="1:6">
      <c r="A148" t="s">
        <v>107</v>
      </c>
      <c r="B148" s="2">
        <v>905000</v>
      </c>
      <c r="C148" s="2">
        <v>2190000</v>
      </c>
      <c r="D148" s="2">
        <v>0</v>
      </c>
      <c r="E148" s="2">
        <v>5787000</v>
      </c>
      <c r="F148" s="2">
        <v>8882000</v>
      </c>
    </row>
    <row r="150" spans="1:6">
      <c r="A150" t="s">
        <v>181</v>
      </c>
    </row>
    <row r="151" spans="1:6">
      <c r="A151" t="s">
        <v>182</v>
      </c>
    </row>
    <row r="152" spans="1:6">
      <c r="A152" t="s">
        <v>183</v>
      </c>
    </row>
    <row r="153" spans="1:6">
      <c r="A153" t="s">
        <v>184</v>
      </c>
    </row>
    <row r="154" spans="1:6">
      <c r="A154" t="s">
        <v>185</v>
      </c>
    </row>
    <row r="155" spans="1:6">
      <c r="A155" t="s">
        <v>186</v>
      </c>
    </row>
    <row r="158" spans="1:6">
      <c r="A158" s="3" t="s">
        <v>111</v>
      </c>
    </row>
    <row r="160" spans="1:6">
      <c r="A160" t="s">
        <v>29</v>
      </c>
    </row>
    <row r="161" spans="1:6">
      <c r="A161" t="s">
        <v>30</v>
      </c>
    </row>
    <row r="163" spans="1:6">
      <c r="A163" s="3" t="s">
        <v>112</v>
      </c>
    </row>
    <row r="165" spans="1:6">
      <c r="A165" t="s">
        <v>113</v>
      </c>
    </row>
    <row r="166" spans="1:6">
      <c r="B166" t="s">
        <v>65</v>
      </c>
      <c r="D166" t="s">
        <v>114</v>
      </c>
      <c r="F166" t="s">
        <v>130</v>
      </c>
    </row>
    <row r="167" spans="1:6">
      <c r="A167" t="s">
        <v>91</v>
      </c>
      <c r="B167" s="2">
        <v>110490000</v>
      </c>
      <c r="D167" s="2">
        <v>1153000</v>
      </c>
      <c r="F167" s="2">
        <v>111643000</v>
      </c>
    </row>
    <row r="168" spans="1:6">
      <c r="A168" t="s">
        <v>115</v>
      </c>
      <c r="B168" s="2">
        <v>42604000</v>
      </c>
      <c r="D168" s="2">
        <v>39675000</v>
      </c>
      <c r="F168" s="2">
        <v>82279000</v>
      </c>
    </row>
    <row r="169" spans="1:6">
      <c r="A169" t="s">
        <v>116</v>
      </c>
      <c r="B169" s="2">
        <v>63021000</v>
      </c>
      <c r="D169" s="2">
        <v>55914000</v>
      </c>
      <c r="F169" s="2">
        <v>118935000</v>
      </c>
    </row>
    <row r="170" spans="1:6">
      <c r="A170" t="s">
        <v>117</v>
      </c>
      <c r="B170" s="2">
        <v>33514000</v>
      </c>
      <c r="D170" s="2">
        <v>14520000</v>
      </c>
      <c r="F170" s="2">
        <v>48034000</v>
      </c>
    </row>
    <row r="171" spans="1:6">
      <c r="A171" t="s">
        <v>118</v>
      </c>
      <c r="B171" s="2">
        <v>28171000</v>
      </c>
      <c r="D171" s="2">
        <v>13314000</v>
      </c>
      <c r="F171" s="2">
        <v>41485000</v>
      </c>
    </row>
    <row r="172" spans="1:6">
      <c r="F172" s="2"/>
    </row>
    <row r="173" spans="1:6">
      <c r="A173" t="s">
        <v>119</v>
      </c>
      <c r="B173" s="2">
        <v>8882000</v>
      </c>
      <c r="D173" s="8">
        <v>0</v>
      </c>
      <c r="F173" s="2">
        <v>8882000</v>
      </c>
    </row>
    <row r="174" spans="1:6">
      <c r="F174" s="2"/>
    </row>
    <row r="175" spans="1:6">
      <c r="A175" t="s">
        <v>120</v>
      </c>
      <c r="B175" s="2">
        <v>286682000</v>
      </c>
      <c r="D175" s="2">
        <v>124576000</v>
      </c>
      <c r="F175" s="2">
        <v>411258000</v>
      </c>
    </row>
    <row r="177" spans="1:6">
      <c r="A177" t="s">
        <v>121</v>
      </c>
    </row>
    <row r="178" spans="1:6">
      <c r="A178" t="s">
        <v>122</v>
      </c>
    </row>
    <row r="180" spans="1:6">
      <c r="A180" s="3" t="s">
        <v>123</v>
      </c>
    </row>
    <row r="181" spans="1:6">
      <c r="A181" s="3"/>
      <c r="B181" t="s">
        <v>65</v>
      </c>
      <c r="D181" t="s">
        <v>114</v>
      </c>
      <c r="F181" t="s">
        <v>130</v>
      </c>
    </row>
    <row r="182" spans="1:6">
      <c r="A182" t="s">
        <v>124</v>
      </c>
      <c r="B182" s="2">
        <v>87495000</v>
      </c>
      <c r="D182" s="2">
        <v>25281000</v>
      </c>
      <c r="F182" s="2">
        <v>112776000</v>
      </c>
    </row>
    <row r="183" spans="1:6">
      <c r="A183" t="s">
        <v>125</v>
      </c>
      <c r="B183" s="2">
        <v>1776000</v>
      </c>
      <c r="D183" s="2">
        <v>0</v>
      </c>
      <c r="F183" s="2">
        <v>1776000</v>
      </c>
    </row>
    <row r="184" spans="1:6">
      <c r="A184" t="s">
        <v>126</v>
      </c>
      <c r="B184" s="2">
        <v>33552000</v>
      </c>
      <c r="D184" s="2">
        <v>12093000</v>
      </c>
      <c r="F184" s="2">
        <v>45645000</v>
      </c>
    </row>
    <row r="186" spans="1:6">
      <c r="A186" t="s">
        <v>127</v>
      </c>
    </row>
    <row r="187" spans="1:6">
      <c r="A187" t="s">
        <v>128</v>
      </c>
    </row>
    <row r="189" spans="1:6">
      <c r="A189" s="3" t="s">
        <v>129</v>
      </c>
    </row>
    <row r="190" spans="1:6">
      <c r="B190" t="s">
        <v>65</v>
      </c>
      <c r="D190" t="s">
        <v>114</v>
      </c>
      <c r="F190" t="s">
        <v>130</v>
      </c>
    </row>
    <row r="191" spans="1:6">
      <c r="A191" t="s">
        <v>131</v>
      </c>
      <c r="B191" s="2">
        <v>286682000</v>
      </c>
      <c r="D191" s="2">
        <v>124576000</v>
      </c>
      <c r="F191" s="2">
        <v>411258000</v>
      </c>
    </row>
    <row r="192" spans="1:6">
      <c r="A192" t="s">
        <v>132</v>
      </c>
      <c r="B192" s="2">
        <v>122823000</v>
      </c>
      <c r="D192" s="2">
        <v>37374000</v>
      </c>
      <c r="F192" s="2">
        <v>160197000</v>
      </c>
    </row>
    <row r="193" spans="1:7">
      <c r="A193" t="s">
        <v>68</v>
      </c>
      <c r="B193" s="2">
        <v>409505000</v>
      </c>
      <c r="D193" s="2">
        <v>161950000</v>
      </c>
      <c r="F193" s="2">
        <v>571455000</v>
      </c>
    </row>
    <row r="195" spans="1:7">
      <c r="A195" s="3" t="s">
        <v>133</v>
      </c>
    </row>
    <row r="197" spans="1:7">
      <c r="A197" s="3" t="s">
        <v>134</v>
      </c>
    </row>
    <row r="198" spans="1:7">
      <c r="A198" s="3"/>
      <c r="B198" t="s">
        <v>135</v>
      </c>
      <c r="D198" t="s">
        <v>136</v>
      </c>
      <c r="F198" t="s">
        <v>68</v>
      </c>
    </row>
    <row r="199" spans="1:7">
      <c r="B199" t="s">
        <v>137</v>
      </c>
    </row>
    <row r="200" spans="1:7">
      <c r="A200" t="s">
        <v>91</v>
      </c>
      <c r="B200" s="1">
        <v>1685.4439139664521</v>
      </c>
      <c r="C200" s="6">
        <v>0.43119333837269702</v>
      </c>
      <c r="D200" s="1">
        <v>17.5861650237057</v>
      </c>
      <c r="E200" s="6">
        <v>1.1582746485466686E-2</v>
      </c>
      <c r="F200" s="1">
        <v>1703.0300789901578</v>
      </c>
      <c r="G200" s="6">
        <v>0.31380133706385988</v>
      </c>
    </row>
    <row r="201" spans="1:7">
      <c r="A201" t="s">
        <v>138</v>
      </c>
      <c r="B201" s="1">
        <v>372.17839977912297</v>
      </c>
      <c r="C201" s="6">
        <v>9.5215773922313118E-2</v>
      </c>
      <c r="D201" s="1">
        <v>346.58762915811536</v>
      </c>
      <c r="E201" s="6">
        <v>0.22827243109148776</v>
      </c>
      <c r="F201" s="1">
        <v>718.76602893723839</v>
      </c>
      <c r="G201" s="6">
        <v>0.13244025675126664</v>
      </c>
    </row>
    <row r="202" spans="1:7">
      <c r="A202" t="s">
        <v>116</v>
      </c>
      <c r="B202" s="1">
        <v>893.96777360877957</v>
      </c>
      <c r="C202" s="6">
        <v>0.22870707562900827</v>
      </c>
      <c r="D202" s="1">
        <v>793.15280855195385</v>
      </c>
      <c r="E202" s="6">
        <v>0.52239290904580304</v>
      </c>
      <c r="F202" s="1">
        <v>1687.1205821607334</v>
      </c>
      <c r="G202" s="6">
        <v>0.31086984369878268</v>
      </c>
    </row>
    <row r="203" spans="1:7">
      <c r="A203" t="s">
        <v>94</v>
      </c>
      <c r="B203" s="1">
        <v>629.5569362102234</v>
      </c>
      <c r="C203" s="6">
        <v>0.16106187501744218</v>
      </c>
      <c r="D203" s="1">
        <v>272.75905964502806</v>
      </c>
      <c r="E203" s="6">
        <v>0.1796468437106096</v>
      </c>
      <c r="F203" s="1">
        <v>902.31599585525146</v>
      </c>
      <c r="G203" s="6">
        <v>0.16626128301937204</v>
      </c>
    </row>
    <row r="204" spans="1:7">
      <c r="A204" t="s">
        <v>118</v>
      </c>
      <c r="B204" s="1">
        <v>186.66938503266405</v>
      </c>
      <c r="C204" s="6">
        <v>4.7756317868085936E-2</v>
      </c>
      <c r="D204" s="1">
        <v>88.221333787583859</v>
      </c>
      <c r="E204" s="6">
        <v>5.8105069666632772E-2</v>
      </c>
      <c r="F204" s="1">
        <v>274.89071882024791</v>
      </c>
      <c r="G204" s="6">
        <v>5.0651527636781025E-2</v>
      </c>
    </row>
    <row r="205" spans="1:7">
      <c r="A205" t="s">
        <v>139</v>
      </c>
      <c r="B205" s="1">
        <v>140.97290695024924</v>
      </c>
      <c r="C205" s="6">
        <v>3.6065619190453507E-2</v>
      </c>
      <c r="D205">
        <v>0</v>
      </c>
      <c r="E205" s="6">
        <v>0</v>
      </c>
      <c r="F205" s="1">
        <v>140.97290695024924</v>
      </c>
      <c r="G205" s="6">
        <v>2.5975751829937572E-2</v>
      </c>
    </row>
    <row r="206" spans="1:7">
      <c r="A206" t="s">
        <v>140</v>
      </c>
      <c r="B206" s="1">
        <v>3908.7893155474912</v>
      </c>
      <c r="D206" s="1">
        <v>1518.3069961663871</v>
      </c>
      <c r="F206" s="1">
        <v>5427.096311713879</v>
      </c>
    </row>
    <row r="207" spans="1:7">
      <c r="B207" s="1"/>
    </row>
    <row r="208" spans="1:7">
      <c r="B208" s="1" t="s">
        <v>135</v>
      </c>
      <c r="D208" t="s">
        <v>114</v>
      </c>
      <c r="F208" t="s">
        <v>68</v>
      </c>
    </row>
    <row r="209" spans="1:7">
      <c r="B209" t="s">
        <v>141</v>
      </c>
    </row>
    <row r="210" spans="1:7">
      <c r="A210" t="s">
        <v>91</v>
      </c>
      <c r="B210" s="1">
        <v>2494.4569926703489</v>
      </c>
      <c r="C210" s="6">
        <v>0.43722022030309332</v>
      </c>
      <c r="D210" s="1">
        <v>26.027524235084435</v>
      </c>
      <c r="E210" s="6">
        <v>1.1595511946441709E-2</v>
      </c>
      <c r="F210" s="1">
        <v>2520.4845169054333</v>
      </c>
      <c r="G210" s="6">
        <v>0.31704666320285496</v>
      </c>
    </row>
    <row r="211" spans="1:7">
      <c r="A211" t="s">
        <v>138</v>
      </c>
      <c r="B211" s="1">
        <v>558.2675996686844</v>
      </c>
      <c r="C211" s="6">
        <v>9.7851309376123644E-2</v>
      </c>
      <c r="D211" s="1">
        <v>519.88144373717307</v>
      </c>
      <c r="E211" s="6">
        <v>0.23161217475543722</v>
      </c>
      <c r="F211" s="1">
        <v>1078.1490434058574</v>
      </c>
      <c r="G211" s="6">
        <v>0.1356181933888079</v>
      </c>
    </row>
    <row r="212" spans="1:7">
      <c r="A212" t="s">
        <v>116</v>
      </c>
      <c r="B212" s="1">
        <v>1340.9516604131693</v>
      </c>
      <c r="C212" s="6">
        <v>0.2350375982044943</v>
      </c>
      <c r="D212" s="1">
        <v>1189.7292128279307</v>
      </c>
      <c r="E212" s="6">
        <v>0.53003578733704348</v>
      </c>
      <c r="F212" s="1">
        <v>2530.6808732411</v>
      </c>
      <c r="G212" s="6">
        <v>0.31832924229880571</v>
      </c>
    </row>
    <row r="213" spans="1:7">
      <c r="A213" t="s">
        <v>94</v>
      </c>
      <c r="B213" s="1">
        <v>887.67528005641498</v>
      </c>
      <c r="C213" s="6">
        <v>0.15558880455517471</v>
      </c>
      <c r="D213" s="1">
        <v>384.59027409948953</v>
      </c>
      <c r="E213" s="6">
        <v>0.17133865970220102</v>
      </c>
      <c r="F213" s="1">
        <v>1272.2655541559045</v>
      </c>
      <c r="G213" s="6">
        <v>0.16003571771522004</v>
      </c>
    </row>
    <row r="214" spans="1:7">
      <c r="A214" t="s">
        <v>118</v>
      </c>
      <c r="B214" s="1">
        <v>263.20383289605633</v>
      </c>
      <c r="C214" s="6">
        <v>4.6133502458280413E-2</v>
      </c>
      <c r="D214" s="1">
        <v>124.39208064049323</v>
      </c>
      <c r="E214" s="6">
        <v>5.5417866258876639E-2</v>
      </c>
      <c r="F214" s="1">
        <v>387.59591353654957</v>
      </c>
      <c r="G214" s="6">
        <v>4.875490812722811E-2</v>
      </c>
    </row>
    <row r="215" spans="1:7">
      <c r="A215" t="s">
        <v>139</v>
      </c>
      <c r="B215" s="1">
        <v>160.70911392328412</v>
      </c>
      <c r="C215" s="6">
        <v>2.8168565102833585E-2</v>
      </c>
      <c r="D215">
        <v>0</v>
      </c>
      <c r="E215" s="6">
        <v>0</v>
      </c>
      <c r="F215" s="1">
        <v>160.70911392328412</v>
      </c>
      <c r="G215" s="6">
        <v>2.0215275267083263E-2</v>
      </c>
    </row>
    <row r="216" spans="1:7">
      <c r="A216" t="s">
        <v>140</v>
      </c>
      <c r="B216" s="1">
        <v>5705.2644796279583</v>
      </c>
      <c r="D216" s="1">
        <v>2244.6205355401707</v>
      </c>
      <c r="F216" s="1">
        <v>7949.885015168129</v>
      </c>
    </row>
    <row r="218" spans="1:7">
      <c r="A218" s="3" t="s">
        <v>142</v>
      </c>
    </row>
    <row r="219" spans="1:7">
      <c r="A219" s="3"/>
      <c r="B219" t="s">
        <v>65</v>
      </c>
      <c r="D219" t="s">
        <v>114</v>
      </c>
      <c r="F219" t="s">
        <v>68</v>
      </c>
    </row>
    <row r="220" spans="1:7">
      <c r="B220" t="s">
        <v>137</v>
      </c>
    </row>
    <row r="221" spans="1:7">
      <c r="A221" t="s">
        <v>143</v>
      </c>
      <c r="B221" s="1">
        <v>1416.9971870976899</v>
      </c>
      <c r="D221" s="1">
        <v>401.2861802951852</v>
      </c>
      <c r="F221" s="1">
        <v>1818.2833673928751</v>
      </c>
    </row>
    <row r="222" spans="1:7">
      <c r="A222" t="s">
        <v>144</v>
      </c>
      <c r="B222" s="1">
        <v>532.57865026451816</v>
      </c>
      <c r="D222" s="1">
        <v>191.95931764615725</v>
      </c>
      <c r="F222" s="1">
        <v>724.53796791067543</v>
      </c>
    </row>
    <row r="223" spans="1:7">
      <c r="B223" s="1"/>
      <c r="D223" s="1"/>
    </row>
    <row r="224" spans="1:7">
      <c r="B224" t="s">
        <v>145</v>
      </c>
      <c r="D224" s="1"/>
    </row>
    <row r="225" spans="1:7">
      <c r="A225" t="s">
        <v>143</v>
      </c>
      <c r="B225" s="1">
        <v>1615.3767932913663</v>
      </c>
      <c r="D225" s="1">
        <v>457.46624553651111</v>
      </c>
      <c r="F225" s="1">
        <v>2072.8430388278775</v>
      </c>
    </row>
    <row r="226" spans="1:7">
      <c r="A226" t="s">
        <v>144</v>
      </c>
      <c r="B226" s="1">
        <v>607.13966130155063</v>
      </c>
      <c r="D226" s="1">
        <v>218.83362211661924</v>
      </c>
      <c r="F226" s="1">
        <v>825.9732834181699</v>
      </c>
    </row>
    <row r="228" spans="1:7">
      <c r="A228" s="3" t="s">
        <v>146</v>
      </c>
    </row>
    <row r="229" spans="1:7">
      <c r="A229" s="3"/>
      <c r="B229" t="s">
        <v>65</v>
      </c>
      <c r="D229" t="s">
        <v>114</v>
      </c>
      <c r="F229" t="s">
        <v>68</v>
      </c>
    </row>
    <row r="230" spans="1:7">
      <c r="B230" t="s">
        <v>137</v>
      </c>
    </row>
    <row r="231" spans="1:7">
      <c r="A231" t="s">
        <v>131</v>
      </c>
      <c r="B231" s="1">
        <v>3908.7893155474912</v>
      </c>
      <c r="C231" s="6">
        <v>0.66721503585451591</v>
      </c>
      <c r="D231" s="1">
        <v>1518.3069961663871</v>
      </c>
      <c r="E231" s="6">
        <v>0.7190477150831962</v>
      </c>
      <c r="F231" s="1">
        <v>5427.096311713879</v>
      </c>
      <c r="G231" s="6">
        <v>0.68094760223085282</v>
      </c>
    </row>
    <row r="232" spans="1:7">
      <c r="A232" t="s">
        <v>147</v>
      </c>
      <c r="B232" s="1">
        <v>1416.9971870976899</v>
      </c>
      <c r="C232" s="6">
        <v>0.24187587323639326</v>
      </c>
      <c r="D232" s="1">
        <v>401.2861802951852</v>
      </c>
      <c r="E232" s="6">
        <v>0.19004319400771286</v>
      </c>
      <c r="F232" s="1">
        <v>1818.2833673928751</v>
      </c>
      <c r="G232" s="6">
        <v>0.22814330686005627</v>
      </c>
    </row>
    <row r="233" spans="1:7">
      <c r="A233" t="s">
        <v>148</v>
      </c>
      <c r="B233" s="1">
        <v>532.57865026451816</v>
      </c>
      <c r="C233" s="6">
        <v>9.0909090909090925E-2</v>
      </c>
      <c r="D233" s="1">
        <v>191.95931764615725</v>
      </c>
      <c r="E233" s="6">
        <v>9.0909090909090912E-2</v>
      </c>
      <c r="F233" s="1">
        <v>724.53796791067543</v>
      </c>
      <c r="G233" s="6">
        <v>9.0909090909090912E-2</v>
      </c>
    </row>
    <row r="234" spans="1:7">
      <c r="A234" t="s">
        <v>68</v>
      </c>
      <c r="B234" s="1">
        <v>5858.3651529096987</v>
      </c>
      <c r="D234" s="1">
        <v>2111.5524941077297</v>
      </c>
      <c r="F234" s="1">
        <v>7969.9176470174298</v>
      </c>
    </row>
    <row r="235" spans="1:7">
      <c r="B235" s="1"/>
      <c r="D235" s="1"/>
    </row>
    <row r="236" spans="1:7">
      <c r="B236" t="s">
        <v>145</v>
      </c>
      <c r="D236" s="1"/>
    </row>
    <row r="237" spans="1:7">
      <c r="A237" t="s">
        <v>131</v>
      </c>
      <c r="B237" s="1">
        <v>5705.2644796279583</v>
      </c>
      <c r="C237" s="6">
        <v>0.71965465834212783</v>
      </c>
      <c r="D237" s="1">
        <v>2244.6205355401707</v>
      </c>
      <c r="E237" s="6">
        <v>0.76846343812937723</v>
      </c>
      <c r="F237" s="1">
        <v>7949.885015168129</v>
      </c>
      <c r="G237" s="6">
        <v>0.73279600644467646</v>
      </c>
    </row>
    <row r="238" spans="1:7">
      <c r="A238" t="s">
        <v>147</v>
      </c>
      <c r="B238" s="1">
        <v>1615.3767932913663</v>
      </c>
      <c r="C238" s="6">
        <v>0.20376153260220251</v>
      </c>
      <c r="D238" s="1">
        <v>457.46624553651111</v>
      </c>
      <c r="E238" s="6">
        <v>0.15661715568708595</v>
      </c>
      <c r="F238" s="1">
        <v>2072.8430388278775</v>
      </c>
      <c r="G238" s="6">
        <v>0.19106831079211425</v>
      </c>
    </row>
    <row r="239" spans="1:7">
      <c r="A239" t="s">
        <v>148</v>
      </c>
      <c r="B239" s="1">
        <v>607.13966130155063</v>
      </c>
      <c r="C239" s="6">
        <v>7.6583809055669749E-2</v>
      </c>
      <c r="D239" s="1">
        <v>218.83362211661924</v>
      </c>
      <c r="E239" s="6">
        <v>7.4919406183536888E-2</v>
      </c>
      <c r="F239" s="1">
        <v>825.9732834181699</v>
      </c>
      <c r="G239" s="6">
        <v>7.613568276320927E-2</v>
      </c>
    </row>
    <row r="240" spans="1:7">
      <c r="A240" t="s">
        <v>68</v>
      </c>
      <c r="B240" s="1">
        <v>7927.7809342208748</v>
      </c>
      <c r="D240" s="1">
        <v>2920.9204031933009</v>
      </c>
      <c r="F240" s="1">
        <v>10848.701337414177</v>
      </c>
    </row>
    <row r="242" spans="1:6">
      <c r="A242" t="s">
        <v>149</v>
      </c>
    </row>
    <row r="243" spans="1:6">
      <c r="A243" t="s">
        <v>150</v>
      </c>
    </row>
    <row r="245" spans="1:6">
      <c r="A245" s="3" t="s">
        <v>151</v>
      </c>
    </row>
    <row r="246" spans="1:6">
      <c r="A246" s="3"/>
      <c r="B246" t="s">
        <v>65</v>
      </c>
      <c r="D246" t="s">
        <v>114</v>
      </c>
      <c r="F246" t="s">
        <v>68</v>
      </c>
    </row>
    <row r="247" spans="1:6">
      <c r="A247" t="s">
        <v>152</v>
      </c>
      <c r="B247" s="1">
        <v>60000</v>
      </c>
      <c r="D247" s="1">
        <v>60000</v>
      </c>
      <c r="F247" s="1">
        <v>60000</v>
      </c>
    </row>
    <row r="248" spans="1:6">
      <c r="A248" t="s">
        <v>153</v>
      </c>
      <c r="B248" s="1">
        <v>7927.7809342208748</v>
      </c>
      <c r="D248" s="1">
        <v>2920.9204031933009</v>
      </c>
      <c r="F248" s="1">
        <v>10848.701337414177</v>
      </c>
    </row>
    <row r="249" spans="1:6">
      <c r="A249" t="s">
        <v>154</v>
      </c>
      <c r="B249" s="6">
        <v>0.13212968223701457</v>
      </c>
      <c r="D249" s="6">
        <v>4.868200671988835E-2</v>
      </c>
      <c r="F249" s="6">
        <v>0.18081168895690294</v>
      </c>
    </row>
    <row r="251" spans="1:6">
      <c r="A251" t="s">
        <v>155</v>
      </c>
    </row>
    <row r="252" spans="1:6">
      <c r="A252" t="s">
        <v>203</v>
      </c>
    </row>
    <row r="254" spans="1:6">
      <c r="A254" t="s">
        <v>158</v>
      </c>
    </row>
    <row r="255" spans="1:6">
      <c r="A255" s="3"/>
    </row>
    <row r="256" spans="1:6">
      <c r="A256" t="s">
        <v>159</v>
      </c>
    </row>
    <row r="257" spans="1:9">
      <c r="A257" t="s">
        <v>160</v>
      </c>
    </row>
    <row r="259" spans="1:9">
      <c r="B259" t="s">
        <v>161</v>
      </c>
    </row>
    <row r="260" spans="1:9">
      <c r="B260" t="s">
        <v>65</v>
      </c>
      <c r="D260" t="s">
        <v>114</v>
      </c>
      <c r="F260" t="s">
        <v>68</v>
      </c>
    </row>
    <row r="261" spans="1:9">
      <c r="A261" t="s">
        <v>162</v>
      </c>
      <c r="B261">
        <v>72815000</v>
      </c>
      <c r="D261">
        <v>28518000</v>
      </c>
      <c r="F261">
        <v>101333000</v>
      </c>
    </row>
    <row r="262" spans="1:9">
      <c r="A262" t="s">
        <v>163</v>
      </c>
      <c r="B262" s="2">
        <v>25876000</v>
      </c>
      <c r="D262" s="2">
        <v>7328000</v>
      </c>
      <c r="F262" s="2">
        <v>33204000</v>
      </c>
    </row>
    <row r="263" spans="1:9">
      <c r="A263" t="s">
        <v>164</v>
      </c>
      <c r="B263" s="8">
        <v>9725000</v>
      </c>
      <c r="D263" s="2">
        <v>3505000</v>
      </c>
      <c r="F263" s="2">
        <v>13230000</v>
      </c>
    </row>
    <row r="264" spans="1:9">
      <c r="A264" t="s">
        <v>68</v>
      </c>
      <c r="B264" s="2">
        <v>108416000</v>
      </c>
      <c r="D264" s="2">
        <v>39351000</v>
      </c>
      <c r="F264" s="2">
        <v>147767000</v>
      </c>
    </row>
    <row r="265" spans="1:9">
      <c r="B265" s="2"/>
      <c r="D265" s="2"/>
      <c r="F265" s="2"/>
    </row>
    <row r="266" spans="1:9">
      <c r="B266" s="2"/>
      <c r="D266" s="2"/>
      <c r="F266" s="2"/>
    </row>
    <row r="267" spans="1:9">
      <c r="A267" s="3" t="s">
        <v>165</v>
      </c>
    </row>
    <row r="268" spans="1:9">
      <c r="A268" s="3"/>
      <c r="B268" t="s">
        <v>65</v>
      </c>
      <c r="E268" t="s">
        <v>114</v>
      </c>
      <c r="H268" t="s">
        <v>68</v>
      </c>
    </row>
    <row r="269" spans="1:9">
      <c r="B269" t="s">
        <v>166</v>
      </c>
      <c r="C269" t="s">
        <v>165</v>
      </c>
      <c r="E269" t="s">
        <v>166</v>
      </c>
      <c r="F269" t="s">
        <v>165</v>
      </c>
      <c r="H269" t="s">
        <v>166</v>
      </c>
      <c r="I269" t="s">
        <v>165</v>
      </c>
    </row>
    <row r="270" spans="1:9">
      <c r="A270" t="s">
        <v>131</v>
      </c>
    </row>
    <row r="271" spans="1:9">
      <c r="A271" t="s">
        <v>91</v>
      </c>
      <c r="B271" s="2">
        <v>110490000</v>
      </c>
      <c r="C271" s="2">
        <v>59665000</v>
      </c>
      <c r="E271" s="2">
        <v>1153000</v>
      </c>
      <c r="F271" s="2">
        <v>623000</v>
      </c>
      <c r="H271" s="2">
        <v>111643000</v>
      </c>
      <c r="I271" s="2">
        <v>60288000</v>
      </c>
    </row>
    <row r="272" spans="1:9">
      <c r="A272" t="s">
        <v>115</v>
      </c>
      <c r="B272" s="2">
        <v>42604000</v>
      </c>
      <c r="C272" s="2">
        <v>27267000</v>
      </c>
      <c r="E272" s="2">
        <v>39675000</v>
      </c>
      <c r="F272" s="2">
        <v>25392000</v>
      </c>
      <c r="H272" s="2">
        <v>82279000</v>
      </c>
      <c r="I272" s="2">
        <v>52659000</v>
      </c>
    </row>
    <row r="273" spans="1:10">
      <c r="A273" t="s">
        <v>116</v>
      </c>
      <c r="B273" s="2">
        <v>63021000</v>
      </c>
      <c r="C273" s="2">
        <v>34031000</v>
      </c>
      <c r="E273" s="2">
        <v>55914000</v>
      </c>
      <c r="F273" s="2">
        <v>30194000</v>
      </c>
      <c r="H273" s="2">
        <v>118935000</v>
      </c>
      <c r="I273" s="2">
        <v>64225000</v>
      </c>
    </row>
    <row r="274" spans="1:10">
      <c r="A274" t="s">
        <v>167</v>
      </c>
      <c r="B274" s="2">
        <v>33514000</v>
      </c>
      <c r="C274" s="2">
        <v>18098000</v>
      </c>
      <c r="E274" s="2">
        <v>14520000</v>
      </c>
      <c r="F274" s="2">
        <v>7841000</v>
      </c>
      <c r="H274" s="2">
        <v>48034000</v>
      </c>
      <c r="I274" s="2">
        <v>25939000</v>
      </c>
    </row>
    <row r="275" spans="1:10">
      <c r="A275" t="s">
        <v>118</v>
      </c>
      <c r="B275" s="2">
        <v>28171000</v>
      </c>
      <c r="C275" s="2">
        <v>12395000</v>
      </c>
      <c r="E275" s="2">
        <v>13314000</v>
      </c>
      <c r="F275" s="2">
        <v>5858000</v>
      </c>
      <c r="H275" s="2">
        <v>41485000</v>
      </c>
      <c r="I275" s="2">
        <v>18253000</v>
      </c>
    </row>
    <row r="276" spans="1:10">
      <c r="A276" t="s">
        <v>168</v>
      </c>
      <c r="B276" s="2">
        <v>1776000</v>
      </c>
      <c r="C276" s="2">
        <v>1012000</v>
      </c>
      <c r="E276" s="8">
        <v>0</v>
      </c>
      <c r="F276" s="2">
        <v>0</v>
      </c>
      <c r="H276" s="2">
        <v>1776000</v>
      </c>
      <c r="I276" s="2">
        <v>1012000</v>
      </c>
    </row>
    <row r="277" spans="1:10">
      <c r="A277" t="s">
        <v>169</v>
      </c>
      <c r="B277" s="2">
        <v>122823000</v>
      </c>
      <c r="C277" s="2">
        <v>70009000</v>
      </c>
      <c r="E277" s="2">
        <v>37374000</v>
      </c>
      <c r="F277" s="2">
        <v>21303000</v>
      </c>
      <c r="H277" s="2">
        <v>160197000</v>
      </c>
      <c r="I277" s="2">
        <v>91312000</v>
      </c>
    </row>
    <row r="278" spans="1:10">
      <c r="A278" t="s">
        <v>68</v>
      </c>
      <c r="B278" s="2">
        <v>402399000</v>
      </c>
      <c r="C278" s="2">
        <v>222477000</v>
      </c>
      <c r="D278" s="6">
        <v>0.55287662245681524</v>
      </c>
      <c r="E278" s="2">
        <v>161950000</v>
      </c>
      <c r="F278" s="2">
        <v>91211000</v>
      </c>
      <c r="G278" s="6">
        <v>0.56320469280642171</v>
      </c>
      <c r="H278" s="2">
        <v>564349000</v>
      </c>
      <c r="I278" s="2">
        <v>313688000</v>
      </c>
      <c r="J278" s="6">
        <v>0.55584044624868656</v>
      </c>
    </row>
    <row r="280" spans="1:10">
      <c r="A280" t="s">
        <v>170</v>
      </c>
    </row>
    <row r="283" spans="1:10">
      <c r="A283" s="3"/>
    </row>
    <row r="284" spans="1:10">
      <c r="A284" t="s">
        <v>171</v>
      </c>
    </row>
    <row r="286" spans="1:10">
      <c r="A286" t="s">
        <v>172</v>
      </c>
    </row>
    <row r="287" spans="1:10">
      <c r="A287" t="s">
        <v>173</v>
      </c>
    </row>
    <row r="288" spans="1:10">
      <c r="A288" t="s">
        <v>174</v>
      </c>
    </row>
    <row r="289" spans="1:1">
      <c r="A289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89"/>
  <sheetViews>
    <sheetView workbookViewId="0">
      <selection sqref="A1:IV65536"/>
    </sheetView>
  </sheetViews>
  <sheetFormatPr defaultRowHeight="12.75"/>
  <cols>
    <col min="1" max="1" width="28.5703125" bestFit="1" customWidth="1"/>
    <col min="2" max="2" width="28.42578125" bestFit="1" customWidth="1"/>
    <col min="3" max="3" width="18.140625" bestFit="1" customWidth="1"/>
    <col min="4" max="4" width="15.28515625" customWidth="1"/>
    <col min="5" max="5" width="23.42578125" customWidth="1"/>
    <col min="6" max="9" width="14.85546875" bestFit="1" customWidth="1"/>
  </cols>
  <sheetData>
    <row r="1" spans="1:3">
      <c r="A1" s="3" t="s">
        <v>36</v>
      </c>
    </row>
    <row r="2" spans="1:3">
      <c r="A2" s="5">
        <v>2016</v>
      </c>
    </row>
    <row r="4" spans="1:3">
      <c r="A4" s="3" t="s">
        <v>38</v>
      </c>
    </row>
    <row r="6" spans="1:3">
      <c r="A6" t="s">
        <v>39</v>
      </c>
      <c r="B6" s="1">
        <v>9404</v>
      </c>
      <c r="C6" t="s">
        <v>40</v>
      </c>
    </row>
    <row r="7" spans="1:3">
      <c r="A7" t="s">
        <v>41</v>
      </c>
      <c r="B7" s="1">
        <v>4123</v>
      </c>
      <c r="C7" t="s">
        <v>40</v>
      </c>
    </row>
    <row r="8" spans="1:3">
      <c r="A8" t="s">
        <v>42</v>
      </c>
      <c r="B8" s="1">
        <v>22</v>
      </c>
      <c r="C8" t="s">
        <v>40</v>
      </c>
    </row>
    <row r="9" spans="1:3">
      <c r="A9" t="s">
        <v>43</v>
      </c>
      <c r="B9" s="1">
        <v>458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1127</v>
      </c>
      <c r="C11" t="s">
        <v>46</v>
      </c>
    </row>
    <row r="12" spans="1:3">
      <c r="A12" t="s">
        <v>47</v>
      </c>
      <c r="B12" s="1">
        <v>1286</v>
      </c>
      <c r="C12" t="s">
        <v>48</v>
      </c>
    </row>
    <row r="13" spans="1:3">
      <c r="A13" t="s">
        <v>49</v>
      </c>
      <c r="B13" s="1">
        <v>404</v>
      </c>
      <c r="C13" t="s">
        <v>48</v>
      </c>
    </row>
    <row r="14" spans="1:3">
      <c r="A14" t="s">
        <v>50</v>
      </c>
      <c r="B14" s="1">
        <v>1336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133400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t="s">
        <v>61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31" spans="1:3">
      <c r="A31" s="3" t="s">
        <v>65</v>
      </c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501000</v>
      </c>
      <c r="C35" s="6">
        <v>0.49069539666993145</v>
      </c>
      <c r="D35" s="1">
        <v>61100</v>
      </c>
      <c r="E35" s="6">
        <v>0.64587737843551796</v>
      </c>
      <c r="F35" s="1">
        <v>562100</v>
      </c>
      <c r="G35" s="6">
        <v>0.50385442811043379</v>
      </c>
    </row>
    <row r="36" spans="1:7">
      <c r="A36" t="s">
        <v>45</v>
      </c>
      <c r="B36" s="1">
        <v>82000</v>
      </c>
      <c r="C36" s="6">
        <v>8.0313418217433888E-2</v>
      </c>
      <c r="D36" s="1">
        <v>3900</v>
      </c>
      <c r="E36" s="6">
        <v>4.1226215644820298E-2</v>
      </c>
      <c r="F36" s="1">
        <v>85900</v>
      </c>
      <c r="G36" s="6">
        <v>7.6998924345643593E-2</v>
      </c>
    </row>
    <row r="37" spans="1:7">
      <c r="A37" t="s">
        <v>70</v>
      </c>
      <c r="B37" s="1">
        <v>39000</v>
      </c>
      <c r="C37" s="6">
        <v>3.8197845249755141E-2</v>
      </c>
      <c r="D37" s="1">
        <v>1700</v>
      </c>
      <c r="E37" s="6">
        <v>1.7970401691331923E-2</v>
      </c>
      <c r="F37" s="1">
        <v>40700</v>
      </c>
      <c r="G37" s="6">
        <v>3.6482610254571529E-2</v>
      </c>
    </row>
    <row r="38" spans="1:7">
      <c r="A38" t="s">
        <v>71</v>
      </c>
      <c r="B38" s="1">
        <v>191000</v>
      </c>
      <c r="C38" s="6">
        <v>0.18707149853085211</v>
      </c>
      <c r="D38" s="1">
        <v>1000</v>
      </c>
      <c r="E38" s="6">
        <v>1.0570824524312896E-2</v>
      </c>
      <c r="F38" s="1">
        <v>192000</v>
      </c>
      <c r="G38" s="6">
        <v>0.17210469702402295</v>
      </c>
    </row>
    <row r="39" spans="1:7">
      <c r="A39" t="s">
        <v>72</v>
      </c>
      <c r="B39" s="1">
        <v>2000</v>
      </c>
      <c r="C39" s="6">
        <v>1.9588638589618022E-3</v>
      </c>
      <c r="D39" s="1">
        <v>400</v>
      </c>
      <c r="E39" s="6">
        <v>4.2283298097251587E-3</v>
      </c>
      <c r="F39" s="1">
        <v>2400</v>
      </c>
      <c r="G39" s="6">
        <v>2.1513087128002869E-3</v>
      </c>
    </row>
    <row r="40" spans="1:7">
      <c r="A40" t="s">
        <v>187</v>
      </c>
      <c r="B40" s="1">
        <v>0</v>
      </c>
      <c r="C40" s="6">
        <v>0</v>
      </c>
      <c r="D40" s="1">
        <v>5200</v>
      </c>
      <c r="E40" s="6">
        <v>5.4968287526427059E-2</v>
      </c>
      <c r="F40" s="1">
        <v>5200</v>
      </c>
      <c r="G40" s="6">
        <v>4.6611688777339552E-3</v>
      </c>
    </row>
    <row r="41" spans="1:7">
      <c r="A41" t="s">
        <v>53</v>
      </c>
      <c r="B41" s="1">
        <v>13000</v>
      </c>
      <c r="C41" s="6">
        <v>1.2732615083251714E-2</v>
      </c>
      <c r="D41" s="1">
        <v>400</v>
      </c>
      <c r="E41" s="6">
        <v>4.2283298097251587E-3</v>
      </c>
      <c r="F41" s="1">
        <v>13400</v>
      </c>
      <c r="G41" s="6">
        <v>1.2011473646468268E-2</v>
      </c>
    </row>
    <row r="42" spans="1:7">
      <c r="A42" t="s">
        <v>74</v>
      </c>
      <c r="B42" s="1">
        <v>7000</v>
      </c>
      <c r="C42" s="6">
        <v>6.8560235063663075E-3</v>
      </c>
      <c r="D42" s="1">
        <v>0</v>
      </c>
      <c r="E42" s="6">
        <v>0</v>
      </c>
      <c r="F42" s="1">
        <v>7000</v>
      </c>
      <c r="G42" s="6">
        <v>6.27465041233417E-3</v>
      </c>
    </row>
    <row r="43" spans="1:7">
      <c r="A43" t="s">
        <v>75</v>
      </c>
      <c r="B43" s="1">
        <v>5000</v>
      </c>
      <c r="C43" s="6">
        <v>4.8971596474045058E-3</v>
      </c>
      <c r="D43" s="1">
        <v>1900</v>
      </c>
      <c r="E43" s="6">
        <v>2.0084566596194502E-2</v>
      </c>
      <c r="F43" s="1">
        <v>6900</v>
      </c>
      <c r="G43" s="6">
        <v>6.1850125493008246E-3</v>
      </c>
    </row>
    <row r="44" spans="1:7">
      <c r="A44" t="s">
        <v>76</v>
      </c>
      <c r="B44" s="1">
        <v>182000</v>
      </c>
      <c r="C44" s="6">
        <v>0.17825661116552399</v>
      </c>
      <c r="D44" s="1">
        <v>18900</v>
      </c>
      <c r="E44" s="6">
        <v>0.19978858350951373</v>
      </c>
      <c r="F44" s="1">
        <v>200900</v>
      </c>
      <c r="G44" s="6">
        <v>0.18008246683399068</v>
      </c>
    </row>
    <row r="45" spans="1:7">
      <c r="A45" t="s">
        <v>68</v>
      </c>
      <c r="B45" s="1">
        <v>1021000</v>
      </c>
      <c r="D45" s="1">
        <v>94600</v>
      </c>
      <c r="F45" s="1">
        <v>1115600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1419000</v>
      </c>
      <c r="C49" s="6">
        <v>0.37840000000000001</v>
      </c>
      <c r="D49" s="1">
        <v>228900</v>
      </c>
      <c r="E49" s="6">
        <v>0.39479130734736118</v>
      </c>
      <c r="F49" s="1">
        <v>1647900</v>
      </c>
      <c r="G49" s="6">
        <v>0.38059494664880594</v>
      </c>
    </row>
    <row r="50" spans="1:7">
      <c r="A50" t="s">
        <v>45</v>
      </c>
      <c r="B50" s="1">
        <v>459000</v>
      </c>
      <c r="C50" s="6">
        <v>0.12239999999999999</v>
      </c>
      <c r="D50" s="1">
        <v>44500</v>
      </c>
      <c r="E50" s="6">
        <v>7.6750603656433256E-2</v>
      </c>
      <c r="F50" s="1">
        <v>503500</v>
      </c>
      <c r="G50" s="6">
        <v>0.11628712642616287</v>
      </c>
    </row>
    <row r="51" spans="1:7">
      <c r="A51" t="s">
        <v>70</v>
      </c>
      <c r="B51" s="1">
        <v>189000</v>
      </c>
      <c r="C51" s="6">
        <v>5.04E-2</v>
      </c>
      <c r="D51" s="1">
        <v>7900</v>
      </c>
      <c r="E51" s="6">
        <v>1.3625388064849949E-2</v>
      </c>
      <c r="F51" s="1">
        <v>196900</v>
      </c>
      <c r="G51" s="6">
        <v>4.5475541595454756E-2</v>
      </c>
    </row>
    <row r="52" spans="1:7">
      <c r="A52" t="s">
        <v>71</v>
      </c>
      <c r="B52" s="1">
        <v>911000</v>
      </c>
      <c r="C52" s="6">
        <v>0.24293333333333333</v>
      </c>
      <c r="D52" s="1">
        <v>5100</v>
      </c>
      <c r="E52" s="6">
        <v>8.7961365988271818E-3</v>
      </c>
      <c r="F52" s="1">
        <v>916100</v>
      </c>
      <c r="G52" s="6">
        <v>0.21158021155711582</v>
      </c>
    </row>
    <row r="53" spans="1:7">
      <c r="A53" t="s">
        <v>72</v>
      </c>
      <c r="B53" s="1">
        <v>4000</v>
      </c>
      <c r="C53" s="6">
        <v>1.0666666666666667E-3</v>
      </c>
      <c r="D53" s="1">
        <v>8400</v>
      </c>
      <c r="E53" s="6">
        <v>1.4487754398068299E-2</v>
      </c>
      <c r="F53" s="1">
        <v>12400</v>
      </c>
      <c r="G53" s="6">
        <v>2.8638736200286385E-3</v>
      </c>
    </row>
    <row r="54" spans="1:7">
      <c r="A54" t="s">
        <v>187</v>
      </c>
      <c r="B54" s="1">
        <v>0</v>
      </c>
      <c r="C54" s="6">
        <v>0</v>
      </c>
      <c r="D54" s="1">
        <v>101300</v>
      </c>
      <c r="E54" s="6">
        <v>0.17471541911003793</v>
      </c>
      <c r="F54" s="1">
        <v>101300</v>
      </c>
      <c r="G54" s="6">
        <v>2.3395999815233961E-2</v>
      </c>
    </row>
    <row r="55" spans="1:7">
      <c r="A55" t="s">
        <v>53</v>
      </c>
      <c r="B55" s="1">
        <v>68000</v>
      </c>
      <c r="C55" s="6">
        <v>1.8133333333333335E-2</v>
      </c>
      <c r="D55" s="1">
        <v>6900</v>
      </c>
      <c r="E55" s="6">
        <v>1.1900655398413246E-2</v>
      </c>
      <c r="F55" s="1">
        <v>74900</v>
      </c>
      <c r="G55" s="6">
        <v>1.7298720495172986E-2</v>
      </c>
    </row>
    <row r="56" spans="1:7">
      <c r="A56" t="s">
        <v>74</v>
      </c>
      <c r="B56" s="1">
        <v>33000</v>
      </c>
      <c r="C56" s="6">
        <v>8.8000000000000005E-3</v>
      </c>
      <c r="D56" s="1">
        <v>0</v>
      </c>
      <c r="E56" s="6">
        <v>0</v>
      </c>
      <c r="F56" s="1">
        <v>33000</v>
      </c>
      <c r="G56" s="6">
        <v>7.6215991500762159E-3</v>
      </c>
    </row>
    <row r="57" spans="1:7">
      <c r="A57" t="s">
        <v>75</v>
      </c>
      <c r="B57" s="1">
        <v>16000</v>
      </c>
      <c r="C57" s="6">
        <v>4.2666666666666669E-3</v>
      </c>
      <c r="D57" s="1">
        <v>11300</v>
      </c>
      <c r="E57" s="6">
        <v>1.9489479130734736E-2</v>
      </c>
      <c r="F57" s="1">
        <v>27300</v>
      </c>
      <c r="G57" s="6">
        <v>6.3051411150630513E-3</v>
      </c>
    </row>
    <row r="58" spans="1:7">
      <c r="A58" t="s">
        <v>76</v>
      </c>
      <c r="B58" s="1">
        <v>651000</v>
      </c>
      <c r="C58" s="6">
        <v>0.1736</v>
      </c>
      <c r="D58" s="1">
        <v>165400</v>
      </c>
      <c r="E58" s="6">
        <v>0.28527078302863057</v>
      </c>
      <c r="F58" s="1">
        <v>816400</v>
      </c>
      <c r="G58" s="6">
        <v>0.18855374382188553</v>
      </c>
    </row>
    <row r="59" spans="1:7">
      <c r="A59" t="s">
        <v>68</v>
      </c>
      <c r="B59" s="1">
        <v>3750000</v>
      </c>
      <c r="D59" s="1">
        <v>579800</v>
      </c>
      <c r="F59" s="1">
        <v>4329800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136925000</v>
      </c>
      <c r="C63" s="6">
        <v>0.53667245440684808</v>
      </c>
      <c r="D63" s="2">
        <v>22915000</v>
      </c>
      <c r="E63" s="6">
        <v>0.58877183967112023</v>
      </c>
      <c r="F63" s="2">
        <v>159840000</v>
      </c>
      <c r="G63" s="6">
        <v>0.543568083738867</v>
      </c>
    </row>
    <row r="64" spans="1:7">
      <c r="A64" t="s">
        <v>45</v>
      </c>
      <c r="B64" s="2">
        <v>36226000</v>
      </c>
      <c r="C64" s="6">
        <v>0.14198646217522351</v>
      </c>
      <c r="D64" s="2">
        <v>2825000</v>
      </c>
      <c r="E64" s="6">
        <v>7.2584789311408021E-2</v>
      </c>
      <c r="F64" s="2">
        <v>39051000</v>
      </c>
      <c r="G64" s="6">
        <v>0.13280078352156213</v>
      </c>
    </row>
    <row r="65" spans="1:7">
      <c r="A65" t="s">
        <v>70</v>
      </c>
      <c r="B65" s="2">
        <v>6871000</v>
      </c>
      <c r="C65" s="6">
        <v>2.6930629426543385E-2</v>
      </c>
      <c r="D65" s="2">
        <v>359000</v>
      </c>
      <c r="E65" s="6">
        <v>9.2240493319630003E-3</v>
      </c>
      <c r="F65" s="2">
        <v>7230000</v>
      </c>
      <c r="G65" s="6">
        <v>2.4587069853803854E-2</v>
      </c>
    </row>
    <row r="66" spans="1:7">
      <c r="A66" t="s">
        <v>71</v>
      </c>
      <c r="B66" s="2">
        <v>48539000</v>
      </c>
      <c r="C66" s="6">
        <v>0.19024680857735257</v>
      </c>
      <c r="D66" s="2">
        <v>299000</v>
      </c>
      <c r="E66" s="6">
        <v>7.6824254881808843E-3</v>
      </c>
      <c r="F66" s="2">
        <v>48838000</v>
      </c>
      <c r="G66" s="6">
        <v>0.16608344640664904</v>
      </c>
    </row>
    <row r="67" spans="1:7">
      <c r="A67" t="s">
        <v>72</v>
      </c>
      <c r="B67" s="2">
        <v>193000</v>
      </c>
      <c r="C67" s="6">
        <v>7.5645633522382089E-4</v>
      </c>
      <c r="D67" s="2">
        <v>649000</v>
      </c>
      <c r="E67" s="6">
        <v>1.6675231243576567E-2</v>
      </c>
      <c r="F67" s="2">
        <v>842000</v>
      </c>
      <c r="G67" s="6">
        <v>2.8633904311068941E-3</v>
      </c>
    </row>
    <row r="68" spans="1:7">
      <c r="A68" t="s">
        <v>187</v>
      </c>
      <c r="B68" s="2">
        <v>0</v>
      </c>
      <c r="C68" s="6">
        <v>0</v>
      </c>
      <c r="D68" s="2">
        <v>5126000</v>
      </c>
      <c r="E68" s="6">
        <v>0.13170606372045221</v>
      </c>
      <c r="F68" s="2">
        <v>5126000</v>
      </c>
      <c r="G68" s="6">
        <v>1.7431994477261212E-2</v>
      </c>
    </row>
    <row r="69" spans="1:7">
      <c r="A69" t="s">
        <v>53</v>
      </c>
      <c r="B69" s="2">
        <v>2538000</v>
      </c>
      <c r="C69" s="6">
        <v>9.9475967813370848E-3</v>
      </c>
      <c r="D69" s="2">
        <v>373000</v>
      </c>
      <c r="E69" s="6">
        <v>9.5837615621788292E-3</v>
      </c>
      <c r="F69" s="2">
        <v>2911000</v>
      </c>
      <c r="G69" s="6">
        <v>9.8994412647887987E-3</v>
      </c>
    </row>
    <row r="70" spans="1:7">
      <c r="A70" t="s">
        <v>74</v>
      </c>
      <c r="B70" s="2">
        <v>1528000</v>
      </c>
      <c r="C70" s="6">
        <v>5.98893927576165E-3</v>
      </c>
      <c r="D70" s="2">
        <v>0</v>
      </c>
      <c r="E70" s="6">
        <v>0</v>
      </c>
      <c r="F70" s="2">
        <v>1528000</v>
      </c>
      <c r="G70" s="6">
        <v>5.1962714711773564E-3</v>
      </c>
    </row>
    <row r="71" spans="1:7">
      <c r="A71" t="s">
        <v>75</v>
      </c>
      <c r="B71" s="2">
        <v>794000</v>
      </c>
      <c r="C71" s="6">
        <v>3.1120535241850457E-3</v>
      </c>
      <c r="D71" s="2">
        <v>284000</v>
      </c>
      <c r="E71" s="6">
        <v>7.2970195272353544E-3</v>
      </c>
      <c r="F71" s="2">
        <v>1078000</v>
      </c>
      <c r="G71" s="6">
        <v>3.665955920110727E-3</v>
      </c>
    </row>
    <row r="72" spans="1:7">
      <c r="A72" t="s">
        <v>76</v>
      </c>
      <c r="B72" s="2">
        <v>21524000</v>
      </c>
      <c r="C72" s="6">
        <v>8.4362518960401672E-2</v>
      </c>
      <c r="D72" s="2">
        <v>6090000</v>
      </c>
      <c r="E72" s="6">
        <v>0.15647482014388489</v>
      </c>
      <c r="F72" s="2">
        <v>27614000</v>
      </c>
      <c r="G72" s="6">
        <v>9.3906963615897593E-2</v>
      </c>
    </row>
    <row r="73" spans="1:7">
      <c r="A73" t="s">
        <v>68</v>
      </c>
      <c r="B73" s="2">
        <v>255137000</v>
      </c>
      <c r="D73" s="2">
        <v>38920000</v>
      </c>
      <c r="F73" s="2">
        <v>294057000</v>
      </c>
    </row>
    <row r="75" spans="1:7">
      <c r="A75" s="7" t="s">
        <v>211</v>
      </c>
    </row>
    <row r="76" spans="1:7">
      <c r="A76" t="s">
        <v>80</v>
      </c>
    </row>
    <row r="77" spans="1:7">
      <c r="A77" t="s">
        <v>189</v>
      </c>
    </row>
    <row r="78" spans="1:7">
      <c r="A78" t="s">
        <v>82</v>
      </c>
    </row>
    <row r="79" spans="1:7">
      <c r="A79" t="s">
        <v>83</v>
      </c>
    </row>
    <row r="81" spans="1:7">
      <c r="A81" s="3" t="s">
        <v>190</v>
      </c>
    </row>
    <row r="82" spans="1:7">
      <c r="B82" t="s">
        <v>0</v>
      </c>
      <c r="D82" t="s">
        <v>67</v>
      </c>
      <c r="F82" t="s">
        <v>68</v>
      </c>
    </row>
    <row r="83" spans="1:7">
      <c r="A83" t="s">
        <v>191</v>
      </c>
      <c r="B83" s="1">
        <v>847000</v>
      </c>
      <c r="C83" s="6">
        <v>0.82957884427032325</v>
      </c>
      <c r="D83" s="1">
        <v>65300</v>
      </c>
      <c r="E83" s="6">
        <v>0.19978858350951373</v>
      </c>
      <c r="F83" s="1">
        <v>912300</v>
      </c>
      <c r="G83" s="6">
        <v>0.77617425600573686</v>
      </c>
    </row>
    <row r="84" spans="1:7">
      <c r="A84" t="s">
        <v>192</v>
      </c>
      <c r="B84" s="1">
        <v>123000</v>
      </c>
      <c r="C84" s="6">
        <v>0.12047012732615084</v>
      </c>
      <c r="D84" s="1">
        <v>18900</v>
      </c>
      <c r="E84" s="6">
        <v>0.69027484143763218</v>
      </c>
      <c r="F84" s="1">
        <v>141900</v>
      </c>
      <c r="G84" s="6">
        <v>0.16878809609178916</v>
      </c>
    </row>
    <row r="85" spans="1:7">
      <c r="A85" t="s">
        <v>193</v>
      </c>
      <c r="B85" s="1">
        <v>38000</v>
      </c>
      <c r="C85" s="6">
        <v>3.7218413320274243E-2</v>
      </c>
      <c r="D85" s="1">
        <v>6100</v>
      </c>
      <c r="E85" s="6">
        <v>6.4482029598308663E-2</v>
      </c>
      <c r="F85" s="1">
        <v>44100</v>
      </c>
      <c r="G85" s="6">
        <v>3.9530297597705273E-2</v>
      </c>
    </row>
    <row r="86" spans="1:7">
      <c r="A86" t="s">
        <v>75</v>
      </c>
      <c r="B86" s="1">
        <v>13000</v>
      </c>
      <c r="C86" s="6">
        <v>1.2732615083251714E-2</v>
      </c>
      <c r="D86" s="1">
        <v>1100</v>
      </c>
      <c r="E86" s="6">
        <v>1.1627906976744186E-2</v>
      </c>
      <c r="F86" s="1">
        <v>14100</v>
      </c>
      <c r="G86" s="6">
        <v>1.2638938687701684E-2</v>
      </c>
    </row>
    <row r="87" spans="1:7">
      <c r="A87" t="s">
        <v>194</v>
      </c>
      <c r="B87" s="1">
        <v>0</v>
      </c>
      <c r="C87" s="6">
        <v>0</v>
      </c>
      <c r="D87" s="1">
        <v>3100</v>
      </c>
      <c r="E87" s="6">
        <v>3.2769556025369982E-2</v>
      </c>
      <c r="F87" s="1">
        <v>3100</v>
      </c>
      <c r="G87" s="6">
        <v>2.778773754033704E-3</v>
      </c>
    </row>
    <row r="88" spans="1:7">
      <c r="A88" t="s">
        <v>68</v>
      </c>
      <c r="B88" s="1">
        <v>1021000</v>
      </c>
      <c r="D88" s="1">
        <v>94600</v>
      </c>
      <c r="F88" s="1">
        <v>1115600</v>
      </c>
    </row>
    <row r="90" spans="1:7">
      <c r="A90" s="3" t="s">
        <v>195</v>
      </c>
    </row>
    <row r="91" spans="1:7">
      <c r="B91" t="s">
        <v>0</v>
      </c>
      <c r="D91" t="s">
        <v>67</v>
      </c>
      <c r="F91" t="s">
        <v>68</v>
      </c>
    </row>
    <row r="92" spans="1:7">
      <c r="A92" t="s">
        <v>191</v>
      </c>
      <c r="B92" s="1">
        <v>3303000</v>
      </c>
      <c r="C92" s="6">
        <v>0.88080000000000003</v>
      </c>
      <c r="D92" s="1">
        <v>361800</v>
      </c>
      <c r="E92" s="6">
        <v>0.13176957571576406</v>
      </c>
      <c r="F92" s="1">
        <v>3664800</v>
      </c>
      <c r="G92" s="6">
        <v>0.78049794447780496</v>
      </c>
    </row>
    <row r="93" spans="1:7">
      <c r="A93" t="s">
        <v>192</v>
      </c>
      <c r="B93" s="1">
        <v>310000</v>
      </c>
      <c r="C93" s="6">
        <v>8.2666666666666666E-2</v>
      </c>
      <c r="D93" s="1">
        <v>76400</v>
      </c>
      <c r="E93" s="6">
        <v>0.62400827871679887</v>
      </c>
      <c r="F93" s="1">
        <v>386400</v>
      </c>
      <c r="G93" s="6">
        <v>0.15515728209155158</v>
      </c>
    </row>
    <row r="94" spans="1:7">
      <c r="A94" t="s">
        <v>193</v>
      </c>
      <c r="B94" s="1">
        <v>99000</v>
      </c>
      <c r="C94" s="6">
        <v>2.64E-2</v>
      </c>
      <c r="D94" s="1">
        <v>21300</v>
      </c>
      <c r="E94" s="6">
        <v>3.673680579510176E-2</v>
      </c>
      <c r="F94" s="1">
        <v>120300</v>
      </c>
      <c r="G94" s="6">
        <v>2.7784193265277844E-2</v>
      </c>
    </row>
    <row r="95" spans="1:7">
      <c r="A95" t="s">
        <v>75</v>
      </c>
      <c r="B95" s="1">
        <v>39000</v>
      </c>
      <c r="C95" s="6">
        <v>1.04E-2</v>
      </c>
      <c r="D95" s="1">
        <v>12100</v>
      </c>
      <c r="E95" s="6">
        <v>2.0869265263884097E-2</v>
      </c>
      <c r="F95" s="1">
        <v>51100</v>
      </c>
      <c r="G95" s="6">
        <v>1.180193080511802E-2</v>
      </c>
    </row>
    <row r="96" spans="1:7">
      <c r="A96" t="s">
        <v>194</v>
      </c>
      <c r="B96" s="1">
        <v>0</v>
      </c>
      <c r="C96" s="6">
        <v>0</v>
      </c>
      <c r="D96" s="1">
        <v>108100</v>
      </c>
      <c r="E96" s="6">
        <v>0.18644360124180753</v>
      </c>
      <c r="F96" s="1">
        <v>108100</v>
      </c>
      <c r="G96" s="6">
        <v>2.4966511155249664E-2</v>
      </c>
    </row>
    <row r="97" spans="1:7">
      <c r="A97" t="s">
        <v>68</v>
      </c>
      <c r="B97" s="1">
        <v>3750000</v>
      </c>
      <c r="D97" s="1">
        <v>579800</v>
      </c>
      <c r="F97" s="1">
        <v>4329800</v>
      </c>
    </row>
    <row r="99" spans="1:7">
      <c r="A99" s="3" t="s">
        <v>196</v>
      </c>
      <c r="D99">
        <v>6631000</v>
      </c>
    </row>
    <row r="100" spans="1:7">
      <c r="B100" t="s">
        <v>0</v>
      </c>
      <c r="D100" t="s">
        <v>67</v>
      </c>
      <c r="F100" t="s">
        <v>68</v>
      </c>
    </row>
    <row r="101" spans="1:7">
      <c r="A101" t="s">
        <v>191</v>
      </c>
      <c r="B101" s="2">
        <v>215789000</v>
      </c>
      <c r="C101" s="6">
        <v>0.84577697472338387</v>
      </c>
      <c r="D101" s="2">
        <v>20648000</v>
      </c>
      <c r="E101" s="6">
        <v>0.17037512846865366</v>
      </c>
      <c r="F101" s="2">
        <v>236437000</v>
      </c>
      <c r="G101" s="6">
        <v>0.75638396637386629</v>
      </c>
    </row>
    <row r="102" spans="1:7">
      <c r="A102" t="s">
        <v>192</v>
      </c>
      <c r="B102" s="2">
        <v>19591000</v>
      </c>
      <c r="C102" s="6">
        <v>7.6786197219533031E-2</v>
      </c>
      <c r="D102" s="2">
        <v>6631000</v>
      </c>
      <c r="E102" s="6">
        <v>0.53052415210688597</v>
      </c>
      <c r="F102" s="2">
        <v>26222000</v>
      </c>
      <c r="G102" s="6">
        <v>0.13684081657637806</v>
      </c>
    </row>
    <row r="103" spans="1:7">
      <c r="A103" t="s">
        <v>193</v>
      </c>
      <c r="B103" s="2">
        <v>12941000</v>
      </c>
      <c r="C103" s="6">
        <v>5.0721769088764072E-2</v>
      </c>
      <c r="D103" s="2">
        <v>2084000</v>
      </c>
      <c r="E103" s="6">
        <v>5.3545734840698869E-2</v>
      </c>
      <c r="F103" s="2">
        <v>15025000</v>
      </c>
      <c r="G103" s="6">
        <v>5.1095535899502477E-2</v>
      </c>
    </row>
    <row r="104" spans="1:7">
      <c r="A104" t="s">
        <v>75</v>
      </c>
      <c r="B104" s="2">
        <v>6815000</v>
      </c>
      <c r="C104" s="6">
        <v>2.6711139505442173E-2</v>
      </c>
      <c r="D104" s="2">
        <v>458000</v>
      </c>
      <c r="E104" s="6">
        <v>1.1767728674203495E-2</v>
      </c>
      <c r="F104" s="2">
        <v>7273000</v>
      </c>
      <c r="G104" s="6">
        <v>2.4733300006461331E-2</v>
      </c>
    </row>
    <row r="105" spans="1:7">
      <c r="A105" t="s">
        <v>194</v>
      </c>
      <c r="B105" s="2">
        <v>0</v>
      </c>
      <c r="C105" s="6">
        <v>0</v>
      </c>
      <c r="D105" s="2">
        <v>9099000</v>
      </c>
      <c r="E105" s="6">
        <v>0.23378725590955807</v>
      </c>
      <c r="F105" s="2">
        <v>9099000</v>
      </c>
      <c r="G105" s="6">
        <v>3.0942980442567259E-2</v>
      </c>
    </row>
    <row r="106" spans="1:7">
      <c r="A106" t="s">
        <v>68</v>
      </c>
      <c r="B106" s="2">
        <v>255137000</v>
      </c>
      <c r="D106" s="2">
        <v>38920000</v>
      </c>
      <c r="F106" s="2">
        <v>294057000</v>
      </c>
    </row>
    <row r="108" spans="1:7">
      <c r="A108" s="7" t="s">
        <v>212</v>
      </c>
    </row>
    <row r="109" spans="1:7">
      <c r="A109" t="s">
        <v>198</v>
      </c>
    </row>
    <row r="110" spans="1:7">
      <c r="A110" t="s">
        <v>199</v>
      </c>
    </row>
    <row r="111" spans="1:7">
      <c r="A111" t="s">
        <v>200</v>
      </c>
    </row>
    <row r="114" spans="1:8">
      <c r="A114" s="3" t="s">
        <v>84</v>
      </c>
    </row>
    <row r="115" spans="1:8">
      <c r="B115" t="s">
        <v>2</v>
      </c>
      <c r="C115" t="s">
        <v>5</v>
      </c>
    </row>
    <row r="116" spans="1:8">
      <c r="A116" t="s">
        <v>85</v>
      </c>
      <c r="B116" s="1">
        <v>1940000</v>
      </c>
      <c r="C116" s="2">
        <v>79554000</v>
      </c>
    </row>
    <row r="117" spans="1:8">
      <c r="A117" t="s">
        <v>86</v>
      </c>
      <c r="B117" s="1">
        <v>84000</v>
      </c>
      <c r="C117" s="2">
        <v>2057000</v>
      </c>
    </row>
    <row r="118" spans="1:8">
      <c r="A118" t="s">
        <v>87</v>
      </c>
      <c r="B118" s="1">
        <v>1544000</v>
      </c>
      <c r="C118" s="2">
        <v>52191000</v>
      </c>
    </row>
    <row r="119" spans="1:8">
      <c r="A119" t="s">
        <v>68</v>
      </c>
      <c r="B119" s="1">
        <v>3568000</v>
      </c>
      <c r="C119" s="2">
        <v>133802000</v>
      </c>
    </row>
    <row r="121" spans="1:8">
      <c r="A121" s="7" t="s">
        <v>213</v>
      </c>
    </row>
    <row r="122" spans="1:8">
      <c r="A122" t="s">
        <v>89</v>
      </c>
    </row>
    <row r="125" spans="1:8">
      <c r="A125" s="3" t="s">
        <v>90</v>
      </c>
    </row>
    <row r="127" spans="1:8">
      <c r="B127" t="s">
        <v>91</v>
      </c>
      <c r="C127" t="s">
        <v>92</v>
      </c>
      <c r="D127" t="s">
        <v>93</v>
      </c>
      <c r="E127" t="s">
        <v>94</v>
      </c>
      <c r="F127" t="s">
        <v>95</v>
      </c>
      <c r="G127" t="s">
        <v>68</v>
      </c>
      <c r="H127" t="s">
        <v>96</v>
      </c>
    </row>
    <row r="128" spans="1:8">
      <c r="A128" t="s">
        <v>97</v>
      </c>
      <c r="B128" s="2">
        <v>95422000</v>
      </c>
      <c r="C128" s="2">
        <v>32249000</v>
      </c>
      <c r="D128" s="2">
        <v>56721000</v>
      </c>
      <c r="E128" s="2">
        <v>27523000</v>
      </c>
      <c r="F128" s="2">
        <v>43222000</v>
      </c>
      <c r="G128" s="2">
        <v>255137000</v>
      </c>
      <c r="H128" s="6">
        <v>0.59631093420963444</v>
      </c>
    </row>
    <row r="129" spans="1:8">
      <c r="A129" t="s">
        <v>98</v>
      </c>
      <c r="B129" s="2">
        <v>14631000</v>
      </c>
      <c r="C129" s="2">
        <v>8885000</v>
      </c>
      <c r="D129" s="2">
        <v>7440000</v>
      </c>
      <c r="E129" s="2">
        <v>4506000</v>
      </c>
      <c r="F129" s="2">
        <v>3458000</v>
      </c>
      <c r="G129" s="2">
        <v>38920000</v>
      </c>
      <c r="H129" s="6">
        <v>9.0964546731516688E-2</v>
      </c>
    </row>
    <row r="130" spans="1:8">
      <c r="A130" t="s">
        <v>68</v>
      </c>
      <c r="B130" s="2">
        <v>110053000</v>
      </c>
      <c r="C130" s="2">
        <v>41134000</v>
      </c>
      <c r="D130" s="2">
        <v>64161000</v>
      </c>
      <c r="E130" s="2">
        <v>32029000</v>
      </c>
      <c r="F130" s="2">
        <v>46680000</v>
      </c>
      <c r="G130" s="2">
        <v>294057000</v>
      </c>
      <c r="H130" s="6"/>
    </row>
    <row r="131" spans="1:8">
      <c r="A131" t="s">
        <v>96</v>
      </c>
      <c r="B131" s="6">
        <v>0.37425737187007962</v>
      </c>
      <c r="C131" s="6">
        <v>0.13988444417238835</v>
      </c>
      <c r="D131" s="6">
        <v>0.21819239127108009</v>
      </c>
      <c r="E131" s="6">
        <v>0.10892105952247354</v>
      </c>
      <c r="F131" s="6">
        <v>0.15874473316397841</v>
      </c>
      <c r="G131" s="2"/>
      <c r="H131" s="6"/>
    </row>
    <row r="132" spans="1:8">
      <c r="B132" s="2"/>
      <c r="C132" s="2"/>
      <c r="D132" s="2"/>
      <c r="E132" s="2"/>
      <c r="F132" s="2"/>
      <c r="G132" s="2"/>
      <c r="H132" s="6"/>
    </row>
    <row r="133" spans="1:8">
      <c r="A133" t="s">
        <v>99</v>
      </c>
      <c r="B133" s="2">
        <v>0</v>
      </c>
      <c r="C133" s="2">
        <v>40632000</v>
      </c>
      <c r="D133" s="2">
        <v>57597000</v>
      </c>
      <c r="E133" s="2">
        <v>13565000</v>
      </c>
      <c r="F133" s="2">
        <v>22008000</v>
      </c>
      <c r="G133" s="2">
        <v>133802000</v>
      </c>
      <c r="H133" s="6">
        <v>0.31272451905884885</v>
      </c>
    </row>
    <row r="134" spans="1:8">
      <c r="A134" t="s">
        <v>96</v>
      </c>
      <c r="B134" s="6">
        <v>0</v>
      </c>
      <c r="C134" s="6">
        <v>0.30367259084318621</v>
      </c>
      <c r="D134" s="6">
        <v>0.43046441757223358</v>
      </c>
      <c r="E134" s="6">
        <v>0.10138114527436062</v>
      </c>
      <c r="F134" s="6">
        <v>0.16448184631021959</v>
      </c>
      <c r="G134" s="2"/>
      <c r="H134" s="6"/>
    </row>
    <row r="135" spans="1:8">
      <c r="B135" s="2"/>
      <c r="C135" s="2"/>
      <c r="D135" s="2"/>
      <c r="E135" s="2"/>
      <c r="F135" s="2"/>
      <c r="G135" s="2"/>
      <c r="H135" s="6"/>
    </row>
    <row r="136" spans="1:8">
      <c r="A136" t="s">
        <v>68</v>
      </c>
      <c r="B136" s="2">
        <v>110053000</v>
      </c>
      <c r="C136" s="2">
        <v>81766000</v>
      </c>
      <c r="D136" s="2">
        <v>121758000</v>
      </c>
      <c r="E136" s="2">
        <v>45594000</v>
      </c>
      <c r="F136" s="2">
        <v>68688000</v>
      </c>
      <c r="G136" s="2">
        <v>427859000</v>
      </c>
    </row>
    <row r="137" spans="1:8">
      <c r="A137" t="s">
        <v>96</v>
      </c>
      <c r="B137" s="6">
        <v>0.2572179152477802</v>
      </c>
      <c r="C137" s="6">
        <v>0.1911050135675538</v>
      </c>
      <c r="D137" s="6">
        <v>0.28457505860575566</v>
      </c>
      <c r="E137" s="6">
        <v>0.10656314346548747</v>
      </c>
      <c r="F137" s="6">
        <v>0.16053886911342288</v>
      </c>
    </row>
    <row r="139" spans="1:8">
      <c r="A139" t="s">
        <v>207</v>
      </c>
    </row>
    <row r="140" spans="1:8">
      <c r="A140" t="s">
        <v>101</v>
      </c>
    </row>
    <row r="142" spans="1:8">
      <c r="A142" s="3" t="s">
        <v>102</v>
      </c>
    </row>
    <row r="144" spans="1:8">
      <c r="A144" t="s">
        <v>103</v>
      </c>
    </row>
    <row r="145" spans="1:6">
      <c r="A145" t="s">
        <v>104</v>
      </c>
    </row>
    <row r="147" spans="1:6">
      <c r="B147" t="s">
        <v>53</v>
      </c>
      <c r="C147" t="s">
        <v>105</v>
      </c>
      <c r="D147" t="s">
        <v>49</v>
      </c>
      <c r="E147" t="s">
        <v>106</v>
      </c>
      <c r="F147" t="s">
        <v>68</v>
      </c>
    </row>
    <row r="148" spans="1:6">
      <c r="A148" t="s">
        <v>107</v>
      </c>
      <c r="B148" s="2">
        <v>905000</v>
      </c>
      <c r="C148" s="2">
        <v>2190000</v>
      </c>
      <c r="D148" s="2">
        <v>0</v>
      </c>
      <c r="E148" s="2">
        <v>4396000</v>
      </c>
      <c r="F148" s="2">
        <v>7491000</v>
      </c>
    </row>
    <row r="150" spans="1:6">
      <c r="A150" t="s">
        <v>181</v>
      </c>
    </row>
    <row r="151" spans="1:6">
      <c r="A151" t="s">
        <v>182</v>
      </c>
    </row>
    <row r="152" spans="1:6">
      <c r="A152" t="s">
        <v>183</v>
      </c>
    </row>
    <row r="153" spans="1:6">
      <c r="A153" t="s">
        <v>184</v>
      </c>
    </row>
    <row r="154" spans="1:6">
      <c r="A154" t="s">
        <v>185</v>
      </c>
    </row>
    <row r="155" spans="1:6">
      <c r="A155" t="s">
        <v>186</v>
      </c>
    </row>
    <row r="158" spans="1:6">
      <c r="A158" s="3" t="s">
        <v>111</v>
      </c>
    </row>
    <row r="160" spans="1:6">
      <c r="A160" t="s">
        <v>29</v>
      </c>
    </row>
    <row r="161" spans="1:6">
      <c r="A161" t="s">
        <v>30</v>
      </c>
    </row>
    <row r="163" spans="1:6">
      <c r="A163" s="3" t="s">
        <v>112</v>
      </c>
    </row>
    <row r="165" spans="1:6">
      <c r="A165" t="s">
        <v>113</v>
      </c>
    </row>
    <row r="166" spans="1:6">
      <c r="B166" t="s">
        <v>65</v>
      </c>
      <c r="D166" t="s">
        <v>114</v>
      </c>
      <c r="F166" t="s">
        <v>130</v>
      </c>
    </row>
    <row r="167" spans="1:6">
      <c r="A167" t="s">
        <v>91</v>
      </c>
      <c r="B167" s="2">
        <v>111336000</v>
      </c>
      <c r="D167" s="2">
        <v>1152000</v>
      </c>
      <c r="F167" s="2">
        <v>112488000</v>
      </c>
    </row>
    <row r="168" spans="1:6">
      <c r="A168" t="s">
        <v>115</v>
      </c>
      <c r="B168" s="2">
        <v>40723000</v>
      </c>
      <c r="D168" s="2">
        <v>40226000</v>
      </c>
      <c r="F168" s="2">
        <v>80949000</v>
      </c>
    </row>
    <row r="169" spans="1:6">
      <c r="A169" t="s">
        <v>116</v>
      </c>
      <c r="B169" s="2">
        <v>62237000</v>
      </c>
      <c r="D169" s="2">
        <v>55870000</v>
      </c>
      <c r="F169" s="2">
        <v>118107000</v>
      </c>
    </row>
    <row r="170" spans="1:6">
      <c r="A170" t="s">
        <v>117</v>
      </c>
      <c r="B170" s="2">
        <v>33081000</v>
      </c>
      <c r="D170" s="2">
        <v>14547000</v>
      </c>
      <c r="F170" s="2">
        <v>47628000</v>
      </c>
    </row>
    <row r="171" spans="1:6">
      <c r="A171" t="s">
        <v>118</v>
      </c>
      <c r="B171" s="2">
        <v>28008000</v>
      </c>
      <c r="D171" s="2">
        <v>13205000</v>
      </c>
      <c r="F171" s="2">
        <v>41213000</v>
      </c>
    </row>
    <row r="172" spans="1:6">
      <c r="F172" s="2"/>
    </row>
    <row r="173" spans="1:6">
      <c r="A173" t="s">
        <v>119</v>
      </c>
      <c r="B173" s="2">
        <v>7491000</v>
      </c>
      <c r="D173" s="8">
        <v>0</v>
      </c>
      <c r="F173" s="2">
        <v>7491000</v>
      </c>
    </row>
    <row r="174" spans="1:6">
      <c r="F174" s="2"/>
    </row>
    <row r="175" spans="1:6">
      <c r="A175" t="s">
        <v>120</v>
      </c>
      <c r="B175" s="2">
        <v>282876000</v>
      </c>
      <c r="D175" s="2">
        <v>125000000</v>
      </c>
      <c r="F175" s="2">
        <v>407876000</v>
      </c>
    </row>
    <row r="177" spans="1:6">
      <c r="A177" t="s">
        <v>121</v>
      </c>
    </row>
    <row r="178" spans="1:6">
      <c r="A178" t="s">
        <v>122</v>
      </c>
    </row>
    <row r="180" spans="1:6">
      <c r="A180" s="3" t="s">
        <v>123</v>
      </c>
    </row>
    <row r="181" spans="1:6">
      <c r="A181" s="3"/>
      <c r="B181" t="s">
        <v>65</v>
      </c>
      <c r="D181" t="s">
        <v>114</v>
      </c>
      <c r="F181" t="s">
        <v>130</v>
      </c>
    </row>
    <row r="182" spans="1:6">
      <c r="A182" t="s">
        <v>124</v>
      </c>
      <c r="B182" s="2">
        <v>87382000</v>
      </c>
      <c r="D182" s="2">
        <v>25326000</v>
      </c>
      <c r="F182" s="2">
        <v>112708000</v>
      </c>
    </row>
    <row r="183" spans="1:6">
      <c r="A183" t="s">
        <v>125</v>
      </c>
      <c r="B183" s="2">
        <v>1498000</v>
      </c>
      <c r="D183" s="2">
        <v>0</v>
      </c>
      <c r="F183" s="2">
        <v>1498000</v>
      </c>
    </row>
    <row r="184" spans="1:6">
      <c r="A184" t="s">
        <v>126</v>
      </c>
      <c r="B184" s="2">
        <v>34847000</v>
      </c>
      <c r="D184" s="2">
        <v>12861000</v>
      </c>
      <c r="F184" s="2">
        <v>47708000</v>
      </c>
    </row>
    <row r="186" spans="1:6">
      <c r="A186" t="s">
        <v>127</v>
      </c>
    </row>
    <row r="187" spans="1:6">
      <c r="A187" t="s">
        <v>128</v>
      </c>
    </row>
    <row r="189" spans="1:6">
      <c r="A189" s="3" t="s">
        <v>129</v>
      </c>
    </row>
    <row r="190" spans="1:6">
      <c r="B190" t="s">
        <v>65</v>
      </c>
      <c r="D190" t="s">
        <v>114</v>
      </c>
      <c r="F190" t="s">
        <v>130</v>
      </c>
    </row>
    <row r="191" spans="1:6">
      <c r="A191" t="s">
        <v>131</v>
      </c>
      <c r="B191" s="2">
        <v>282876000</v>
      </c>
      <c r="D191" s="2">
        <v>125000000</v>
      </c>
      <c r="F191" s="2">
        <v>407876000</v>
      </c>
    </row>
    <row r="192" spans="1:6">
      <c r="A192" t="s">
        <v>132</v>
      </c>
      <c r="B192" s="2">
        <v>123727000</v>
      </c>
      <c r="D192" s="2">
        <v>38187000</v>
      </c>
      <c r="F192" s="2">
        <v>161914000</v>
      </c>
    </row>
    <row r="193" spans="1:7">
      <c r="A193" t="s">
        <v>68</v>
      </c>
      <c r="B193" s="2">
        <v>406603000</v>
      </c>
      <c r="D193" s="2">
        <v>163187000</v>
      </c>
      <c r="F193" s="2">
        <v>569790000</v>
      </c>
    </row>
    <row r="195" spans="1:7">
      <c r="A195" s="3" t="s">
        <v>133</v>
      </c>
    </row>
    <row r="197" spans="1:7">
      <c r="A197" s="3" t="s">
        <v>134</v>
      </c>
    </row>
    <row r="198" spans="1:7">
      <c r="A198" s="3"/>
      <c r="B198" t="s">
        <v>135</v>
      </c>
      <c r="D198" t="s">
        <v>136</v>
      </c>
      <c r="F198" t="s">
        <v>68</v>
      </c>
    </row>
    <row r="199" spans="1:7">
      <c r="B199" t="s">
        <v>137</v>
      </c>
    </row>
    <row r="200" spans="1:7">
      <c r="A200" t="s">
        <v>91</v>
      </c>
      <c r="B200" s="1">
        <v>1824.4061562234199</v>
      </c>
      <c r="C200" s="6">
        <v>0.44276219934331945</v>
      </c>
      <c r="D200" s="1">
        <v>18.876371962169557</v>
      </c>
      <c r="E200" s="6">
        <v>1.151434396591359E-2</v>
      </c>
      <c r="F200" s="1">
        <v>1843.2825281855894</v>
      </c>
      <c r="G200" s="6">
        <v>0.32002049242251052</v>
      </c>
    </row>
    <row r="201" spans="1:7">
      <c r="A201" t="s">
        <v>138</v>
      </c>
      <c r="B201" s="1">
        <v>393.50887368795009</v>
      </c>
      <c r="C201" s="6">
        <v>9.5500036426018647E-2</v>
      </c>
      <c r="D201" s="1">
        <v>388.70446840172792</v>
      </c>
      <c r="E201" s="6">
        <v>0.2371047232611681</v>
      </c>
      <c r="F201" s="1">
        <v>782.21334208967801</v>
      </c>
      <c r="G201" s="6">
        <v>0.1358035434542961</v>
      </c>
    </row>
    <row r="202" spans="1:7">
      <c r="A202" t="s">
        <v>116</v>
      </c>
      <c r="B202" s="1">
        <v>962.85384844812563</v>
      </c>
      <c r="C202" s="6">
        <v>0.23367345375963749</v>
      </c>
      <c r="D202" s="1">
        <v>864.35045599114119</v>
      </c>
      <c r="E202" s="6">
        <v>0.52724265432584605</v>
      </c>
      <c r="F202" s="1">
        <v>1827.2043044392667</v>
      </c>
      <c r="G202" s="6">
        <v>0.31722908036174402</v>
      </c>
    </row>
    <row r="203" spans="1:7">
      <c r="A203" t="s">
        <v>94</v>
      </c>
      <c r="B203" s="1">
        <v>616.18770130770099</v>
      </c>
      <c r="C203" s="6">
        <v>0.14954160339168004</v>
      </c>
      <c r="D203" s="1">
        <v>270.95881779101757</v>
      </c>
      <c r="E203" s="6">
        <v>0.16528139172589687</v>
      </c>
      <c r="F203" s="1">
        <v>887.1465190987185</v>
      </c>
      <c r="G203" s="6">
        <v>0.15402145984226639</v>
      </c>
    </row>
    <row r="204" spans="1:7">
      <c r="A204" t="s">
        <v>118</v>
      </c>
      <c r="B204" s="1">
        <v>204.66109997317776</v>
      </c>
      <c r="C204" s="6">
        <v>4.9668873586639087E-2</v>
      </c>
      <c r="D204" s="1">
        <v>96.488735230868471</v>
      </c>
      <c r="E204" s="6">
        <v>5.8856886721175367E-2</v>
      </c>
      <c r="F204" s="1">
        <v>301.14983520404621</v>
      </c>
      <c r="G204" s="6">
        <v>5.2283964656151406E-2</v>
      </c>
    </row>
    <row r="205" spans="1:7">
      <c r="A205" t="s">
        <v>139</v>
      </c>
      <c r="B205" s="1">
        <v>118.89251506296451</v>
      </c>
      <c r="C205" s="6">
        <v>2.8853833492705219E-2</v>
      </c>
      <c r="D205">
        <v>0</v>
      </c>
      <c r="E205" s="6">
        <v>0</v>
      </c>
      <c r="F205" s="1">
        <v>118.89251506296451</v>
      </c>
      <c r="G205" s="6">
        <v>2.0641459263031552E-2</v>
      </c>
    </row>
    <row r="206" spans="1:7">
      <c r="A206" t="s">
        <v>140</v>
      </c>
      <c r="B206" s="1">
        <v>4120.510194703339</v>
      </c>
      <c r="D206" s="1">
        <v>1639.3788493769248</v>
      </c>
      <c r="F206" s="1">
        <v>5759.8890440802634</v>
      </c>
    </row>
    <row r="207" spans="1:7">
      <c r="B207" s="1"/>
    </row>
    <row r="208" spans="1:7">
      <c r="B208" s="1" t="s">
        <v>135</v>
      </c>
      <c r="D208" t="s">
        <v>114</v>
      </c>
      <c r="F208" t="s">
        <v>68</v>
      </c>
    </row>
    <row r="209" spans="1:7">
      <c r="B209" t="s">
        <v>141</v>
      </c>
    </row>
    <row r="210" spans="1:7">
      <c r="A210" t="s">
        <v>91</v>
      </c>
      <c r="B210" s="1">
        <v>2700.1211112106612</v>
      </c>
      <c r="C210" s="6">
        <v>0.44795961045945804</v>
      </c>
      <c r="D210" s="1">
        <v>27.937030504010945</v>
      </c>
      <c r="E210" s="6">
        <v>1.1517478057992693E-2</v>
      </c>
      <c r="F210" s="1">
        <v>2728.0581417146723</v>
      </c>
      <c r="G210" s="6">
        <v>0.32272414081781042</v>
      </c>
    </row>
    <row r="211" spans="1:7">
      <c r="A211" t="s">
        <v>138</v>
      </c>
      <c r="B211" s="1">
        <v>590.26331053192507</v>
      </c>
      <c r="C211" s="6">
        <v>9.7926763935353683E-2</v>
      </c>
      <c r="D211" s="1">
        <v>583.05670260259194</v>
      </c>
      <c r="E211" s="6">
        <v>0.24037425086487973</v>
      </c>
      <c r="F211" s="1">
        <v>1173.320013134517</v>
      </c>
      <c r="G211" s="6">
        <v>0.13880154801436156</v>
      </c>
    </row>
    <row r="212" spans="1:7">
      <c r="A212" t="s">
        <v>116</v>
      </c>
      <c r="B212" s="1">
        <v>1444.2807726721885</v>
      </c>
      <c r="C212" s="6">
        <v>0.23961127137376093</v>
      </c>
      <c r="D212" s="1">
        <v>1296.5256839867118</v>
      </c>
      <c r="E212" s="6">
        <v>0.53451300469450469</v>
      </c>
      <c r="F212" s="1">
        <v>2740.8064566589001</v>
      </c>
      <c r="G212" s="6">
        <v>0.32423224246870302</v>
      </c>
    </row>
    <row r="213" spans="1:7">
      <c r="A213" t="s">
        <v>94</v>
      </c>
      <c r="B213" s="1">
        <v>868.8246588438584</v>
      </c>
      <c r="C213" s="6">
        <v>0.1441410735679039</v>
      </c>
      <c r="D213" s="1">
        <v>382.05193308533472</v>
      </c>
      <c r="E213" s="6">
        <v>0.15750688877589492</v>
      </c>
      <c r="F213" s="1">
        <v>1250.8765919291932</v>
      </c>
      <c r="G213" s="6">
        <v>0.14797634523497685</v>
      </c>
    </row>
    <row r="214" spans="1:7">
      <c r="A214" t="s">
        <v>118</v>
      </c>
      <c r="B214" s="1">
        <v>288.57215096218061</v>
      </c>
      <c r="C214" s="6">
        <v>4.7875137080982927E-2</v>
      </c>
      <c r="D214" s="1">
        <v>136.04911667552454</v>
      </c>
      <c r="E214" s="6">
        <v>5.6088377606727906E-2</v>
      </c>
      <c r="F214" s="1">
        <v>424.62126763770516</v>
      </c>
      <c r="G214" s="6">
        <v>5.0231896335323961E-2</v>
      </c>
    </row>
    <row r="215" spans="1:7">
      <c r="A215" t="s">
        <v>139</v>
      </c>
      <c r="B215" s="1">
        <v>135.5374671717795</v>
      </c>
      <c r="C215" s="6">
        <v>2.2486143582540571E-2</v>
      </c>
      <c r="D215">
        <v>0</v>
      </c>
      <c r="E215" s="6">
        <v>0</v>
      </c>
      <c r="F215" s="1">
        <v>135.5374671717795</v>
      </c>
      <c r="G215" s="6">
        <v>1.6033827128824302E-2</v>
      </c>
    </row>
    <row r="216" spans="1:7">
      <c r="A216" t="s">
        <v>140</v>
      </c>
      <c r="B216" s="1">
        <v>6027.5994713925929</v>
      </c>
      <c r="D216" s="1">
        <v>2425.6204668541741</v>
      </c>
      <c r="F216" s="1">
        <v>8453.2199382467661</v>
      </c>
    </row>
    <row r="218" spans="1:7">
      <c r="A218" s="3" t="s">
        <v>142</v>
      </c>
    </row>
    <row r="219" spans="1:7">
      <c r="A219" s="3"/>
      <c r="B219" t="s">
        <v>65</v>
      </c>
      <c r="D219" t="s">
        <v>114</v>
      </c>
      <c r="F219" t="s">
        <v>68</v>
      </c>
    </row>
    <row r="220" spans="1:7">
      <c r="B220" t="s">
        <v>137</v>
      </c>
    </row>
    <row r="221" spans="1:7">
      <c r="A221" t="s">
        <v>143</v>
      </c>
      <c r="B221" s="1">
        <v>1410.7916915019696</v>
      </c>
      <c r="D221" s="1">
        <v>402.00381723931849</v>
      </c>
      <c r="F221" s="1">
        <v>1812.7955087412881</v>
      </c>
    </row>
    <row r="222" spans="1:7">
      <c r="A222" t="s">
        <v>144</v>
      </c>
      <c r="B222" s="1">
        <v>553.13018862053093</v>
      </c>
      <c r="D222" s="1">
        <v>204.13826666162436</v>
      </c>
      <c r="F222" s="1">
        <v>757.26845528215529</v>
      </c>
    </row>
    <row r="223" spans="1:7">
      <c r="B223" s="1"/>
      <c r="D223" s="1"/>
    </row>
    <row r="224" spans="1:7">
      <c r="B224" t="s">
        <v>145</v>
      </c>
      <c r="D224" s="1"/>
    </row>
    <row r="225" spans="1:7">
      <c r="A225" t="s">
        <v>143</v>
      </c>
      <c r="B225" s="1">
        <v>1608.3025283122452</v>
      </c>
      <c r="D225" s="1">
        <v>458.28435165282303</v>
      </c>
      <c r="F225" s="1">
        <v>2066.586879965068</v>
      </c>
    </row>
    <row r="226" spans="1:7">
      <c r="A226" t="s">
        <v>144</v>
      </c>
      <c r="B226" s="1">
        <v>630.56841502740519</v>
      </c>
      <c r="D226" s="1">
        <v>232.71762399425174</v>
      </c>
      <c r="F226" s="1">
        <v>863.28603902165696</v>
      </c>
    </row>
    <row r="228" spans="1:7">
      <c r="A228" s="3" t="s">
        <v>146</v>
      </c>
    </row>
    <row r="229" spans="1:7">
      <c r="A229" s="3"/>
      <c r="B229" t="s">
        <v>65</v>
      </c>
      <c r="D229" t="s">
        <v>114</v>
      </c>
      <c r="F229" t="s">
        <v>68</v>
      </c>
    </row>
    <row r="230" spans="1:7">
      <c r="B230" t="s">
        <v>137</v>
      </c>
    </row>
    <row r="231" spans="1:7">
      <c r="A231" t="s">
        <v>131</v>
      </c>
      <c r="B231" s="1">
        <v>4120.510194703339</v>
      </c>
      <c r="C231" s="6">
        <v>0.67722182514812346</v>
      </c>
      <c r="D231" s="1">
        <v>1639.3788493769248</v>
      </c>
      <c r="E231" s="6">
        <v>0.73006616196797791</v>
      </c>
      <c r="F231" s="1">
        <v>5759.8890440802634</v>
      </c>
      <c r="G231" s="6">
        <v>0.69146717136060865</v>
      </c>
    </row>
    <row r="232" spans="1:7">
      <c r="A232" t="s">
        <v>147</v>
      </c>
      <c r="B232" s="1">
        <v>1410.7916915019696</v>
      </c>
      <c r="C232" s="6">
        <v>0.23186908394278558</v>
      </c>
      <c r="D232" s="1">
        <v>402.00381723931849</v>
      </c>
      <c r="E232" s="6">
        <v>0.17902474712293109</v>
      </c>
      <c r="F232" s="1">
        <v>1812.7955087412881</v>
      </c>
      <c r="G232" s="6">
        <v>0.21762373773030042</v>
      </c>
    </row>
    <row r="233" spans="1:7">
      <c r="A233" t="s">
        <v>148</v>
      </c>
      <c r="B233" s="1">
        <v>553.13018862053093</v>
      </c>
      <c r="C233" s="6">
        <v>9.0909090909090912E-2</v>
      </c>
      <c r="D233" s="1">
        <v>204.13826666162436</v>
      </c>
      <c r="E233" s="6">
        <v>9.0909090909090912E-2</v>
      </c>
      <c r="F233" s="1">
        <v>757.26845528215529</v>
      </c>
      <c r="G233" s="6">
        <v>9.0909090909090925E-2</v>
      </c>
    </row>
    <row r="234" spans="1:7">
      <c r="A234" t="s">
        <v>68</v>
      </c>
      <c r="B234" s="1">
        <v>6084.4320748258397</v>
      </c>
      <c r="D234" s="1">
        <v>2245.5209332778677</v>
      </c>
      <c r="F234" s="1">
        <v>8329.9530081037065</v>
      </c>
    </row>
    <row r="235" spans="1:7">
      <c r="B235" s="1"/>
      <c r="D235" s="1"/>
    </row>
    <row r="236" spans="1:7">
      <c r="B236" t="s">
        <v>145</v>
      </c>
      <c r="D236" s="1"/>
    </row>
    <row r="237" spans="1:7">
      <c r="A237" t="s">
        <v>131</v>
      </c>
      <c r="B237" s="1">
        <v>6027.5994713925929</v>
      </c>
      <c r="C237" s="6">
        <v>0.72916240777326136</v>
      </c>
      <c r="D237" s="1">
        <v>2425.6204668541741</v>
      </c>
      <c r="E237" s="6">
        <v>0.77828499011496877</v>
      </c>
      <c r="F237" s="1">
        <v>8453.2199382467661</v>
      </c>
      <c r="G237" s="6">
        <v>0.74261187572366061</v>
      </c>
    </row>
    <row r="238" spans="1:7">
      <c r="A238" t="s">
        <v>147</v>
      </c>
      <c r="B238" s="1">
        <v>1608.3025283122452</v>
      </c>
      <c r="C238" s="6">
        <v>0.19455734402024583</v>
      </c>
      <c r="D238" s="1">
        <v>458.28435165282303</v>
      </c>
      <c r="E238" s="6">
        <v>0.14704519399052599</v>
      </c>
      <c r="F238" s="1">
        <v>2066.586879965068</v>
      </c>
      <c r="G238" s="6">
        <v>0.18154880276249669</v>
      </c>
    </row>
    <row r="239" spans="1:7">
      <c r="A239" t="s">
        <v>148</v>
      </c>
      <c r="B239" s="1">
        <v>630.56841502740519</v>
      </c>
      <c r="C239" s="6">
        <v>7.6280248206492832E-2</v>
      </c>
      <c r="D239" s="1">
        <v>232.71762399425174</v>
      </c>
      <c r="E239" s="6">
        <v>7.4669815894505318E-2</v>
      </c>
      <c r="F239" s="1">
        <v>863.28603902165696</v>
      </c>
      <c r="G239" s="6">
        <v>7.5839321513842692E-2</v>
      </c>
    </row>
    <row r="240" spans="1:7">
      <c r="A240" t="s">
        <v>68</v>
      </c>
      <c r="B240" s="1">
        <v>8266.4704147322427</v>
      </c>
      <c r="D240" s="1">
        <v>3116.6224425012488</v>
      </c>
      <c r="F240" s="1">
        <v>11383.092857233491</v>
      </c>
    </row>
    <row r="242" spans="1:6">
      <c r="A242" t="s">
        <v>149</v>
      </c>
    </row>
    <row r="243" spans="1:6">
      <c r="A243" t="s">
        <v>150</v>
      </c>
    </row>
    <row r="245" spans="1:6">
      <c r="A245" s="3" t="s">
        <v>151</v>
      </c>
    </row>
    <row r="246" spans="1:6">
      <c r="A246" s="3"/>
      <c r="B246" t="s">
        <v>65</v>
      </c>
      <c r="D246" t="s">
        <v>114</v>
      </c>
      <c r="F246" t="s">
        <v>68</v>
      </c>
    </row>
    <row r="247" spans="1:6">
      <c r="A247" t="s">
        <v>152</v>
      </c>
      <c r="B247" s="1">
        <v>59400</v>
      </c>
      <c r="D247" s="1">
        <v>59400</v>
      </c>
      <c r="F247" s="1">
        <v>59400</v>
      </c>
    </row>
    <row r="248" spans="1:6">
      <c r="A248" t="s">
        <v>153</v>
      </c>
      <c r="B248" s="1">
        <v>8266.4704147322427</v>
      </c>
      <c r="D248" s="1">
        <v>3116.6224425012488</v>
      </c>
      <c r="F248" s="1">
        <v>11383.092857233491</v>
      </c>
    </row>
    <row r="249" spans="1:6">
      <c r="A249" t="s">
        <v>154</v>
      </c>
      <c r="B249" s="6">
        <v>0.1391661685981859</v>
      </c>
      <c r="D249" s="6">
        <v>5.2468391287899811E-2</v>
      </c>
      <c r="F249" s="6">
        <v>0.19163455988608569</v>
      </c>
    </row>
    <row r="251" spans="1:6">
      <c r="A251" t="s">
        <v>155</v>
      </c>
    </row>
    <row r="252" spans="1:6">
      <c r="A252" t="s">
        <v>203</v>
      </c>
    </row>
    <row r="254" spans="1:6">
      <c r="A254" t="s">
        <v>158</v>
      </c>
    </row>
    <row r="255" spans="1:6">
      <c r="A255" s="3"/>
    </row>
    <row r="256" spans="1:6">
      <c r="A256" t="s">
        <v>159</v>
      </c>
    </row>
    <row r="257" spans="1:9">
      <c r="A257" t="s">
        <v>160</v>
      </c>
    </row>
    <row r="259" spans="1:9">
      <c r="B259" t="s">
        <v>161</v>
      </c>
    </row>
    <row r="260" spans="1:9">
      <c r="B260" t="s">
        <v>65</v>
      </c>
      <c r="D260" t="s">
        <v>114</v>
      </c>
      <c r="F260" t="s">
        <v>68</v>
      </c>
    </row>
    <row r="261" spans="1:9">
      <c r="A261" t="s">
        <v>162</v>
      </c>
      <c r="B261">
        <v>71944000</v>
      </c>
      <c r="D261">
        <v>28595000</v>
      </c>
      <c r="F261">
        <v>100539000</v>
      </c>
    </row>
    <row r="262" spans="1:9">
      <c r="A262" t="s">
        <v>163</v>
      </c>
      <c r="B262" s="2">
        <v>25762000</v>
      </c>
      <c r="D262" s="2">
        <v>7341000</v>
      </c>
      <c r="F262" s="2">
        <v>33103000</v>
      </c>
    </row>
    <row r="263" spans="1:9">
      <c r="A263" t="s">
        <v>164</v>
      </c>
      <c r="B263" s="8">
        <v>10101000</v>
      </c>
      <c r="D263" s="2">
        <v>3728000</v>
      </c>
      <c r="F263" s="2">
        <v>13829000</v>
      </c>
    </row>
    <row r="264" spans="1:9">
      <c r="A264" t="s">
        <v>68</v>
      </c>
      <c r="B264" s="2">
        <v>107807000</v>
      </c>
      <c r="D264" s="2">
        <v>39664000</v>
      </c>
      <c r="F264" s="2">
        <v>147471000</v>
      </c>
    </row>
    <row r="265" spans="1:9">
      <c r="B265" s="2"/>
      <c r="D265" s="2"/>
      <c r="F265" s="2"/>
    </row>
    <row r="266" spans="1:9">
      <c r="B266" s="2"/>
      <c r="D266" s="2"/>
      <c r="F266" s="2"/>
    </row>
    <row r="267" spans="1:9">
      <c r="A267" s="3" t="s">
        <v>165</v>
      </c>
    </row>
    <row r="268" spans="1:9">
      <c r="A268" s="3"/>
      <c r="B268" t="s">
        <v>65</v>
      </c>
      <c r="E268" t="s">
        <v>114</v>
      </c>
      <c r="H268" t="s">
        <v>68</v>
      </c>
    </row>
    <row r="269" spans="1:9">
      <c r="B269" t="s">
        <v>166</v>
      </c>
      <c r="C269" t="s">
        <v>165</v>
      </c>
      <c r="E269" t="s">
        <v>166</v>
      </c>
      <c r="F269" t="s">
        <v>165</v>
      </c>
      <c r="H269" t="s">
        <v>166</v>
      </c>
      <c r="I269" t="s">
        <v>165</v>
      </c>
    </row>
    <row r="270" spans="1:9">
      <c r="A270" t="s">
        <v>131</v>
      </c>
    </row>
    <row r="271" spans="1:9">
      <c r="A271" t="s">
        <v>91</v>
      </c>
      <c r="B271" s="2">
        <v>111336000</v>
      </c>
      <c r="C271" s="2">
        <v>60121000</v>
      </c>
      <c r="E271" s="2">
        <v>1152000</v>
      </c>
      <c r="F271" s="2">
        <v>622000</v>
      </c>
      <c r="H271" s="2">
        <v>112488000</v>
      </c>
      <c r="I271" s="2">
        <v>60743000</v>
      </c>
    </row>
    <row r="272" spans="1:9">
      <c r="A272" t="s">
        <v>115</v>
      </c>
      <c r="B272" s="2">
        <v>40723000</v>
      </c>
      <c r="C272" s="2">
        <v>26063000</v>
      </c>
      <c r="E272" s="2">
        <v>40226000</v>
      </c>
      <c r="F272" s="2">
        <v>25745000</v>
      </c>
      <c r="H272" s="2">
        <v>80949000</v>
      </c>
      <c r="I272" s="2">
        <v>51808000</v>
      </c>
    </row>
    <row r="273" spans="1:10">
      <c r="A273" t="s">
        <v>116</v>
      </c>
      <c r="B273" s="2">
        <v>62237000</v>
      </c>
      <c r="C273" s="2">
        <v>33608000</v>
      </c>
      <c r="E273" s="2">
        <v>55870000</v>
      </c>
      <c r="F273" s="2">
        <v>30170000</v>
      </c>
      <c r="H273" s="2">
        <v>118107000</v>
      </c>
      <c r="I273" s="2">
        <v>63778000</v>
      </c>
    </row>
    <row r="274" spans="1:10">
      <c r="A274" t="s">
        <v>167</v>
      </c>
      <c r="B274" s="2">
        <v>33081000</v>
      </c>
      <c r="C274" s="2">
        <v>17864000</v>
      </c>
      <c r="E274" s="2">
        <v>14547000</v>
      </c>
      <c r="F274" s="2">
        <v>7855000</v>
      </c>
      <c r="H274" s="2">
        <v>47628000</v>
      </c>
      <c r="I274" s="2">
        <v>25719000</v>
      </c>
    </row>
    <row r="275" spans="1:10">
      <c r="A275" t="s">
        <v>118</v>
      </c>
      <c r="B275" s="2">
        <v>28008000</v>
      </c>
      <c r="C275" s="2">
        <v>12324000</v>
      </c>
      <c r="E275" s="2">
        <v>13205000</v>
      </c>
      <c r="F275" s="2">
        <v>5810000</v>
      </c>
      <c r="H275" s="2">
        <v>41213000</v>
      </c>
      <c r="I275" s="2">
        <v>18134000</v>
      </c>
    </row>
    <row r="276" spans="1:10">
      <c r="A276" t="s">
        <v>168</v>
      </c>
      <c r="B276" s="2">
        <v>1498000</v>
      </c>
      <c r="C276" s="2">
        <v>854000</v>
      </c>
      <c r="E276" s="8">
        <v>0</v>
      </c>
      <c r="F276" s="2">
        <v>0</v>
      </c>
      <c r="H276" s="2">
        <v>1498000</v>
      </c>
      <c r="I276" s="2">
        <v>854000</v>
      </c>
    </row>
    <row r="277" spans="1:10">
      <c r="A277" t="s">
        <v>169</v>
      </c>
      <c r="B277" s="2">
        <v>123727000</v>
      </c>
      <c r="C277" s="2">
        <v>70524000</v>
      </c>
      <c r="E277" s="2">
        <v>38187000</v>
      </c>
      <c r="F277" s="2">
        <v>21767000</v>
      </c>
      <c r="H277" s="2">
        <v>161914000</v>
      </c>
      <c r="I277" s="2">
        <v>92291000</v>
      </c>
    </row>
    <row r="278" spans="1:10">
      <c r="A278" t="s">
        <v>68</v>
      </c>
      <c r="B278" s="2">
        <v>400610000</v>
      </c>
      <c r="C278" s="2">
        <v>221358000</v>
      </c>
      <c r="D278" s="6">
        <v>0.55255235765457678</v>
      </c>
      <c r="E278" s="2">
        <v>163187000</v>
      </c>
      <c r="F278" s="2">
        <v>91969000</v>
      </c>
      <c r="G278" s="6">
        <v>0.56358043226482502</v>
      </c>
      <c r="H278" s="2">
        <v>563797000</v>
      </c>
      <c r="I278" s="2">
        <v>313327000</v>
      </c>
      <c r="J278" s="6">
        <v>0.55574435479436746</v>
      </c>
    </row>
    <row r="280" spans="1:10">
      <c r="A280" t="s">
        <v>170</v>
      </c>
    </row>
    <row r="283" spans="1:10">
      <c r="A283" s="3"/>
    </row>
    <row r="284" spans="1:10">
      <c r="A284" t="s">
        <v>171</v>
      </c>
    </row>
    <row r="286" spans="1:10">
      <c r="A286" t="s">
        <v>172</v>
      </c>
    </row>
    <row r="287" spans="1:10">
      <c r="A287" t="s">
        <v>173</v>
      </c>
    </row>
    <row r="288" spans="1:10">
      <c r="A288" t="s">
        <v>174</v>
      </c>
    </row>
    <row r="289" spans="1:1">
      <c r="A289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89"/>
  <sheetViews>
    <sheetView workbookViewId="0">
      <selection sqref="A1:IV65536"/>
    </sheetView>
  </sheetViews>
  <sheetFormatPr defaultRowHeight="12.75"/>
  <cols>
    <col min="1" max="1" width="28.5703125" bestFit="1" customWidth="1"/>
    <col min="2" max="2" width="28.42578125" bestFit="1" customWidth="1"/>
    <col min="3" max="3" width="18.140625" bestFit="1" customWidth="1"/>
    <col min="4" max="4" width="15.28515625" customWidth="1"/>
    <col min="5" max="5" width="23.42578125" customWidth="1"/>
    <col min="6" max="9" width="14.85546875" bestFit="1" customWidth="1"/>
  </cols>
  <sheetData>
    <row r="1" spans="1:3">
      <c r="A1" s="3" t="s">
        <v>36</v>
      </c>
    </row>
    <row r="2" spans="1:3">
      <c r="A2" s="5">
        <v>2015</v>
      </c>
    </row>
    <row r="4" spans="1:3">
      <c r="A4" s="3" t="s">
        <v>38</v>
      </c>
    </row>
    <row r="6" spans="1:3">
      <c r="A6" t="s">
        <v>39</v>
      </c>
      <c r="B6" s="1">
        <v>9404</v>
      </c>
      <c r="C6" t="s">
        <v>40</v>
      </c>
    </row>
    <row r="7" spans="1:3">
      <c r="A7" t="s">
        <v>41</v>
      </c>
      <c r="B7" s="1">
        <v>4123</v>
      </c>
      <c r="C7" t="s">
        <v>40</v>
      </c>
    </row>
    <row r="8" spans="1:3">
      <c r="A8" t="s">
        <v>42</v>
      </c>
      <c r="B8" s="1">
        <v>22</v>
      </c>
      <c r="C8" t="s">
        <v>40</v>
      </c>
    </row>
    <row r="9" spans="1:3">
      <c r="A9" t="s">
        <v>43</v>
      </c>
      <c r="B9" s="1">
        <v>458</v>
      </c>
      <c r="C9" t="s">
        <v>40</v>
      </c>
    </row>
    <row r="10" spans="1:3">
      <c r="A10" t="s">
        <v>44</v>
      </c>
      <c r="B10" s="1">
        <v>0</v>
      </c>
      <c r="C10" t="s">
        <v>40</v>
      </c>
    </row>
    <row r="11" spans="1:3">
      <c r="A11" t="s">
        <v>45</v>
      </c>
      <c r="B11" s="1">
        <v>1127</v>
      </c>
      <c r="C11" t="s">
        <v>46</v>
      </c>
    </row>
    <row r="12" spans="1:3">
      <c r="A12" t="s">
        <v>47</v>
      </c>
      <c r="B12" s="1">
        <v>1286</v>
      </c>
      <c r="C12" t="s">
        <v>48</v>
      </c>
    </row>
    <row r="13" spans="1:3">
      <c r="A13" t="s">
        <v>49</v>
      </c>
      <c r="B13" s="1">
        <v>404</v>
      </c>
      <c r="C13" t="s">
        <v>48</v>
      </c>
    </row>
    <row r="14" spans="1:3">
      <c r="A14" t="s">
        <v>50</v>
      </c>
      <c r="B14" s="1">
        <v>1336</v>
      </c>
      <c r="C14" t="s">
        <v>46</v>
      </c>
    </row>
    <row r="15" spans="1:3">
      <c r="A15" t="s">
        <v>51</v>
      </c>
      <c r="B15" s="1">
        <v>84</v>
      </c>
      <c r="C15" t="s">
        <v>40</v>
      </c>
    </row>
    <row r="16" spans="1:3">
      <c r="A16" t="s">
        <v>52</v>
      </c>
      <c r="B16" s="1">
        <v>50</v>
      </c>
      <c r="C16" t="s">
        <v>40</v>
      </c>
    </row>
    <row r="17" spans="1:3">
      <c r="A17" t="s">
        <v>53</v>
      </c>
      <c r="B17" s="1">
        <v>1206</v>
      </c>
      <c r="C17" t="s">
        <v>46</v>
      </c>
    </row>
    <row r="18" spans="1:3">
      <c r="A18" t="s">
        <v>54</v>
      </c>
      <c r="B18" s="1">
        <v>1095</v>
      </c>
      <c r="C18" t="s">
        <v>55</v>
      </c>
    </row>
    <row r="19" spans="1:3">
      <c r="B19" s="1"/>
    </row>
    <row r="20" spans="1:3">
      <c r="A20" t="s">
        <v>56</v>
      </c>
      <c r="B20" s="1">
        <v>133400</v>
      </c>
      <c r="C20" t="s">
        <v>57</v>
      </c>
    </row>
    <row r="21" spans="1:3">
      <c r="B21" s="1"/>
    </row>
    <row r="22" spans="1:3">
      <c r="A22" t="s">
        <v>58</v>
      </c>
      <c r="B22" s="1">
        <v>9</v>
      </c>
      <c r="C22" t="s">
        <v>59</v>
      </c>
    </row>
    <row r="24" spans="1:3">
      <c r="A24" t="s">
        <v>60</v>
      </c>
    </row>
    <row r="25" spans="1:3">
      <c r="A25" t="s">
        <v>61</v>
      </c>
    </row>
    <row r="26" spans="1:3">
      <c r="A26" t="s">
        <v>62</v>
      </c>
    </row>
    <row r="27" spans="1:3">
      <c r="A27" t="s">
        <v>63</v>
      </c>
    </row>
    <row r="28" spans="1:3">
      <c r="A28" t="s">
        <v>64</v>
      </c>
    </row>
    <row r="31" spans="1:3">
      <c r="A31" s="3" t="s">
        <v>65</v>
      </c>
    </row>
    <row r="33" spans="1:7">
      <c r="A33" s="3" t="s">
        <v>66</v>
      </c>
    </row>
    <row r="34" spans="1:7">
      <c r="B34" t="s">
        <v>0</v>
      </c>
      <c r="D34" t="s">
        <v>67</v>
      </c>
      <c r="F34" t="s">
        <v>68</v>
      </c>
    </row>
    <row r="35" spans="1:7">
      <c r="A35" t="s">
        <v>69</v>
      </c>
      <c r="B35" s="1">
        <v>550000</v>
      </c>
      <c r="C35" s="6">
        <v>0.50738007380073802</v>
      </c>
      <c r="D35" s="1">
        <v>61100</v>
      </c>
      <c r="E35" s="6">
        <v>0.63912133891213385</v>
      </c>
      <c r="F35" s="1">
        <v>611100</v>
      </c>
      <c r="G35" s="6">
        <v>0.51805696846388605</v>
      </c>
    </row>
    <row r="36" spans="1:7">
      <c r="A36" t="s">
        <v>45</v>
      </c>
      <c r="B36" s="1">
        <v>100000</v>
      </c>
      <c r="C36" s="6">
        <v>9.2250922509225092E-2</v>
      </c>
      <c r="D36" s="1">
        <v>4700</v>
      </c>
      <c r="E36" s="6">
        <v>4.9163179916317995E-2</v>
      </c>
      <c r="F36" s="1">
        <v>104700</v>
      </c>
      <c r="G36" s="6">
        <v>8.8758901322482195E-2</v>
      </c>
    </row>
    <row r="37" spans="1:7">
      <c r="A37" t="s">
        <v>70</v>
      </c>
      <c r="B37" s="1">
        <v>36000</v>
      </c>
      <c r="C37" s="6">
        <v>3.3210332103321034E-2</v>
      </c>
      <c r="D37" s="1">
        <v>1900</v>
      </c>
      <c r="E37" s="6">
        <v>1.9874476987447699E-2</v>
      </c>
      <c r="F37" s="1">
        <v>37900</v>
      </c>
      <c r="G37" s="6">
        <v>3.212953543574093E-2</v>
      </c>
    </row>
    <row r="38" spans="1:7">
      <c r="A38" t="s">
        <v>71</v>
      </c>
      <c r="B38" s="1">
        <v>182000</v>
      </c>
      <c r="C38" s="6">
        <v>0.16789667896678967</v>
      </c>
      <c r="D38" s="1">
        <v>1000</v>
      </c>
      <c r="E38" s="6">
        <v>1.0460251046025104E-2</v>
      </c>
      <c r="F38" s="1">
        <v>183000</v>
      </c>
      <c r="G38" s="6">
        <v>0.15513733468972532</v>
      </c>
    </row>
    <row r="39" spans="1:7">
      <c r="A39" t="s">
        <v>72</v>
      </c>
      <c r="B39" s="1">
        <v>2000</v>
      </c>
      <c r="C39" s="6">
        <v>1.8450184501845018E-3</v>
      </c>
      <c r="D39" s="1">
        <v>500</v>
      </c>
      <c r="E39" s="6">
        <v>5.2301255230125521E-3</v>
      </c>
      <c r="F39" s="1">
        <v>2500</v>
      </c>
      <c r="G39" s="6">
        <v>2.119362495761275E-3</v>
      </c>
    </row>
    <row r="40" spans="1:7">
      <c r="A40" t="s">
        <v>187</v>
      </c>
      <c r="B40" s="1">
        <v>0</v>
      </c>
      <c r="C40" s="6">
        <v>0</v>
      </c>
      <c r="D40" s="1">
        <v>4600</v>
      </c>
      <c r="E40" s="6">
        <v>4.8117154811715482E-2</v>
      </c>
      <c r="F40" s="1">
        <v>4600</v>
      </c>
      <c r="G40" s="6">
        <v>3.8996269922007458E-3</v>
      </c>
    </row>
    <row r="41" spans="1:7">
      <c r="A41" t="s">
        <v>53</v>
      </c>
      <c r="B41" s="1">
        <v>17000</v>
      </c>
      <c r="C41" s="6">
        <v>1.5682656826568265E-2</v>
      </c>
      <c r="D41" s="1">
        <v>600</v>
      </c>
      <c r="E41" s="6">
        <v>6.2761506276150627E-3</v>
      </c>
      <c r="F41" s="1">
        <v>17600</v>
      </c>
      <c r="G41" s="6">
        <v>1.4920311970159377E-2</v>
      </c>
    </row>
    <row r="42" spans="1:7">
      <c r="A42" t="s">
        <v>74</v>
      </c>
      <c r="B42" s="1">
        <v>10000</v>
      </c>
      <c r="C42" s="6">
        <v>9.2250922509225092E-3</v>
      </c>
      <c r="D42" s="1">
        <v>0</v>
      </c>
      <c r="E42" s="6">
        <v>0</v>
      </c>
      <c r="F42" s="1">
        <v>10000</v>
      </c>
      <c r="G42" s="6">
        <v>8.4774499830450999E-3</v>
      </c>
    </row>
    <row r="43" spans="1:7">
      <c r="A43" t="s">
        <v>75</v>
      </c>
      <c r="B43" s="1">
        <v>7000</v>
      </c>
      <c r="C43" s="6">
        <v>6.4575645756457566E-3</v>
      </c>
      <c r="D43" s="1">
        <v>800</v>
      </c>
      <c r="E43" s="6">
        <v>8.368200836820083E-3</v>
      </c>
      <c r="F43" s="1">
        <v>7800</v>
      </c>
      <c r="G43" s="6">
        <v>6.6124109867751781E-3</v>
      </c>
    </row>
    <row r="44" spans="1:7">
      <c r="A44" t="s">
        <v>76</v>
      </c>
      <c r="B44" s="1">
        <v>182000</v>
      </c>
      <c r="C44" s="6">
        <v>0.16789667896678967</v>
      </c>
      <c r="D44" s="1">
        <v>20400</v>
      </c>
      <c r="E44" s="6">
        <v>0.21338912133891214</v>
      </c>
      <c r="F44" s="1">
        <v>202400</v>
      </c>
      <c r="G44" s="6">
        <v>0.17158358765683282</v>
      </c>
    </row>
    <row r="45" spans="1:7">
      <c r="A45" t="s">
        <v>68</v>
      </c>
      <c r="B45" s="1">
        <v>1084000</v>
      </c>
      <c r="D45" s="1">
        <v>95600</v>
      </c>
      <c r="F45" s="1">
        <v>1179600</v>
      </c>
    </row>
    <row r="47" spans="1:7">
      <c r="A47" s="3" t="s">
        <v>77</v>
      </c>
    </row>
    <row r="48" spans="1:7">
      <c r="B48" t="s">
        <v>0</v>
      </c>
      <c r="D48" t="s">
        <v>67</v>
      </c>
      <c r="F48" t="s">
        <v>68</v>
      </c>
    </row>
    <row r="49" spans="1:7">
      <c r="A49" t="s">
        <v>69</v>
      </c>
      <c r="B49" s="1">
        <v>1541000</v>
      </c>
      <c r="C49" s="6">
        <v>0.38209769402429955</v>
      </c>
      <c r="D49" s="1">
        <v>221300</v>
      </c>
      <c r="E49" s="6">
        <v>0.39321250888415066</v>
      </c>
      <c r="F49" s="1">
        <v>1762300</v>
      </c>
      <c r="G49" s="6">
        <v>0.38345881021802514</v>
      </c>
    </row>
    <row r="50" spans="1:7">
      <c r="A50" t="s">
        <v>45</v>
      </c>
      <c r="B50" s="1">
        <v>563000</v>
      </c>
      <c r="C50" s="6">
        <v>0.13959831391024052</v>
      </c>
      <c r="D50" s="1">
        <v>55800</v>
      </c>
      <c r="E50" s="6">
        <v>9.9147121535181237E-2</v>
      </c>
      <c r="F50" s="1">
        <v>618800</v>
      </c>
      <c r="G50" s="6">
        <v>0.13464467557334958</v>
      </c>
    </row>
    <row r="51" spans="1:7">
      <c r="A51" t="s">
        <v>70</v>
      </c>
      <c r="B51" s="1">
        <v>180000</v>
      </c>
      <c r="C51" s="6">
        <v>4.4631787751053809E-2</v>
      </c>
      <c r="D51" s="1">
        <v>11000</v>
      </c>
      <c r="E51" s="6">
        <v>1.9545131485429992E-2</v>
      </c>
      <c r="F51" s="1">
        <v>191000</v>
      </c>
      <c r="G51" s="6">
        <v>4.1559684929718441E-2</v>
      </c>
    </row>
    <row r="52" spans="1:7">
      <c r="A52" t="s">
        <v>71</v>
      </c>
      <c r="B52" s="1">
        <v>925000</v>
      </c>
      <c r="C52" s="6">
        <v>0.22935779816513763</v>
      </c>
      <c r="D52" s="1">
        <v>5900</v>
      </c>
      <c r="E52" s="6">
        <v>1.0483297796730632E-2</v>
      </c>
      <c r="F52" s="1">
        <v>930900</v>
      </c>
      <c r="G52" s="6">
        <v>0.20255450628835023</v>
      </c>
    </row>
    <row r="53" spans="1:7">
      <c r="A53" t="s">
        <v>72</v>
      </c>
      <c r="B53" s="1">
        <v>5000</v>
      </c>
      <c r="C53" s="6">
        <v>1.2397718819737169E-3</v>
      </c>
      <c r="D53" s="1">
        <v>10600</v>
      </c>
      <c r="E53" s="6">
        <v>1.8834399431414357E-2</v>
      </c>
      <c r="F53" s="1">
        <v>15600</v>
      </c>
      <c r="G53" s="6">
        <v>3.3944035858827627E-3</v>
      </c>
    </row>
    <row r="54" spans="1:7">
      <c r="A54" t="s">
        <v>187</v>
      </c>
      <c r="B54" s="1">
        <v>0</v>
      </c>
      <c r="C54" s="6">
        <v>0</v>
      </c>
      <c r="D54" s="1">
        <v>81900</v>
      </c>
      <c r="E54" s="6">
        <v>0.1455223880597015</v>
      </c>
      <c r="F54" s="1">
        <v>81900</v>
      </c>
      <c r="G54" s="6">
        <v>1.7820618825884503E-2</v>
      </c>
    </row>
    <row r="55" spans="1:7">
      <c r="A55" t="s">
        <v>53</v>
      </c>
      <c r="B55" s="1">
        <v>77000</v>
      </c>
      <c r="C55" s="6">
        <v>1.909248698239524E-2</v>
      </c>
      <c r="D55" s="1">
        <v>8500</v>
      </c>
      <c r="E55" s="6">
        <v>1.5103056147832267E-2</v>
      </c>
      <c r="F55" s="1">
        <v>85500</v>
      </c>
      <c r="G55" s="6">
        <v>1.8603942730318988E-2</v>
      </c>
    </row>
    <row r="56" spans="1:7">
      <c r="A56" t="s">
        <v>74</v>
      </c>
      <c r="B56" s="1">
        <v>34000</v>
      </c>
      <c r="C56" s="6">
        <v>8.430448797421275E-3</v>
      </c>
      <c r="D56" s="1">
        <v>0</v>
      </c>
      <c r="E56" s="6">
        <v>0</v>
      </c>
      <c r="F56" s="1">
        <v>34000</v>
      </c>
      <c r="G56" s="6">
        <v>7.3980590974367898E-3</v>
      </c>
    </row>
    <row r="57" spans="1:7">
      <c r="A57" t="s">
        <v>75</v>
      </c>
      <c r="B57" s="1">
        <v>26000</v>
      </c>
      <c r="C57" s="6">
        <v>6.4468137862633279E-3</v>
      </c>
      <c r="D57" s="1">
        <v>6200</v>
      </c>
      <c r="E57" s="6">
        <v>1.101634683724236E-2</v>
      </c>
      <c r="F57" s="1">
        <v>32200</v>
      </c>
      <c r="G57" s="6">
        <v>7.0063971452195483E-3</v>
      </c>
    </row>
    <row r="58" spans="1:7">
      <c r="A58" t="s">
        <v>76</v>
      </c>
      <c r="B58" s="1">
        <v>681000</v>
      </c>
      <c r="C58" s="6">
        <v>0.16885693032482024</v>
      </c>
      <c r="D58" s="1">
        <v>161700</v>
      </c>
      <c r="E58" s="6">
        <v>0.28731343283582089</v>
      </c>
      <c r="F58" s="1">
        <v>842700</v>
      </c>
      <c r="G58" s="6">
        <v>0.18336307062970539</v>
      </c>
    </row>
    <row r="59" spans="1:7">
      <c r="A59" t="s">
        <v>68</v>
      </c>
      <c r="B59" s="1">
        <v>4033000</v>
      </c>
      <c r="D59" s="1">
        <v>562800</v>
      </c>
      <c r="F59" s="1">
        <v>4595800</v>
      </c>
    </row>
    <row r="61" spans="1:7">
      <c r="A61" s="3" t="s">
        <v>78</v>
      </c>
    </row>
    <row r="62" spans="1:7">
      <c r="B62" t="s">
        <v>0</v>
      </c>
      <c r="D62" t="s">
        <v>67</v>
      </c>
      <c r="F62" t="s">
        <v>68</v>
      </c>
    </row>
    <row r="63" spans="1:7">
      <c r="A63" t="s">
        <v>69</v>
      </c>
      <c r="B63" s="2">
        <v>151921000</v>
      </c>
      <c r="C63" s="6">
        <v>0.55362778324405082</v>
      </c>
      <c r="D63" s="2">
        <v>19992000</v>
      </c>
      <c r="E63" s="6">
        <v>0.55063761809017542</v>
      </c>
      <c r="F63" s="2">
        <v>171913000</v>
      </c>
      <c r="G63" s="6">
        <v>0.55327838515433658</v>
      </c>
    </row>
    <row r="64" spans="1:7">
      <c r="A64" t="s">
        <v>45</v>
      </c>
      <c r="B64" s="2">
        <v>42427000</v>
      </c>
      <c r="C64" s="6">
        <v>0.15461171240115157</v>
      </c>
      <c r="D64" s="2">
        <v>3363000</v>
      </c>
      <c r="E64" s="6">
        <v>9.262676618833833E-2</v>
      </c>
      <c r="F64" s="2">
        <v>45790000</v>
      </c>
      <c r="G64" s="6">
        <v>0.1473688275826556</v>
      </c>
    </row>
    <row r="65" spans="1:7">
      <c r="A65" t="s">
        <v>70</v>
      </c>
      <c r="B65" s="2">
        <v>5634000</v>
      </c>
      <c r="C65" s="6">
        <v>2.0531321744834373E-2</v>
      </c>
      <c r="D65" s="2">
        <v>477000</v>
      </c>
      <c r="E65" s="6">
        <v>1.3137962376401245E-2</v>
      </c>
      <c r="F65" s="2">
        <v>6111000</v>
      </c>
      <c r="G65" s="6">
        <v>1.9667414399598349E-2</v>
      </c>
    </row>
    <row r="66" spans="1:7">
      <c r="A66" t="s">
        <v>71</v>
      </c>
      <c r="B66" s="2">
        <v>46136000</v>
      </c>
      <c r="C66" s="6">
        <v>0.16812798367406437</v>
      </c>
      <c r="D66" s="2">
        <v>291000</v>
      </c>
      <c r="E66" s="6">
        <v>8.0149833365466723E-3</v>
      </c>
      <c r="F66" s="2">
        <v>46427000</v>
      </c>
      <c r="G66" s="6">
        <v>0.14941892461629072</v>
      </c>
    </row>
    <row r="67" spans="1:7">
      <c r="A67" t="s">
        <v>72</v>
      </c>
      <c r="B67" s="2">
        <v>262000</v>
      </c>
      <c r="C67" s="6">
        <v>9.547757005940017E-4</v>
      </c>
      <c r="D67" s="2">
        <v>678000</v>
      </c>
      <c r="E67" s="6">
        <v>1.8674084887211832E-2</v>
      </c>
      <c r="F67" s="2">
        <v>940000</v>
      </c>
      <c r="G67" s="6">
        <v>3.025260928755105E-3</v>
      </c>
    </row>
    <row r="68" spans="1:7">
      <c r="A68" t="s">
        <v>187</v>
      </c>
      <c r="B68" s="2">
        <v>0</v>
      </c>
      <c r="C68" s="6">
        <v>0</v>
      </c>
      <c r="D68" s="2">
        <v>4575000</v>
      </c>
      <c r="E68" s="6">
        <v>0.12600875864158426</v>
      </c>
      <c r="F68" s="2">
        <v>4575000</v>
      </c>
      <c r="G68" s="6">
        <v>1.47240093075049E-2</v>
      </c>
    </row>
    <row r="69" spans="1:7">
      <c r="A69" t="s">
        <v>53</v>
      </c>
      <c r="B69" s="2">
        <v>2838000</v>
      </c>
      <c r="C69" s="6">
        <v>1.034218869574724E-2</v>
      </c>
      <c r="D69" s="2">
        <v>394000</v>
      </c>
      <c r="E69" s="6">
        <v>1.0851901837111301E-2</v>
      </c>
      <c r="F69" s="2">
        <v>3232000</v>
      </c>
      <c r="G69" s="6">
        <v>1.0401748214613298E-2</v>
      </c>
    </row>
    <row r="70" spans="1:7">
      <c r="A70" t="s">
        <v>74</v>
      </c>
      <c r="B70" s="2">
        <v>1984000</v>
      </c>
      <c r="C70" s="6">
        <v>7.2300572136583946E-3</v>
      </c>
      <c r="D70" s="2">
        <v>0</v>
      </c>
      <c r="E70" s="6">
        <v>0</v>
      </c>
      <c r="F70" s="2">
        <v>1984000</v>
      </c>
      <c r="G70" s="6">
        <v>6.3852315772873706E-3</v>
      </c>
    </row>
    <row r="71" spans="1:7">
      <c r="A71" t="s">
        <v>75</v>
      </c>
      <c r="B71" s="2">
        <v>718000</v>
      </c>
      <c r="C71" s="6">
        <v>2.6165227214751648E-3</v>
      </c>
      <c r="D71" s="2">
        <v>246000</v>
      </c>
      <c r="E71" s="6">
        <v>6.775552923678629E-3</v>
      </c>
      <c r="F71" s="2">
        <v>964000</v>
      </c>
      <c r="G71" s="6">
        <v>3.1025016333190653E-3</v>
      </c>
    </row>
    <row r="72" spans="1:7">
      <c r="A72" t="s">
        <v>76</v>
      </c>
      <c r="B72" s="2">
        <v>22491000</v>
      </c>
      <c r="C72" s="6">
        <v>8.1961298786487377E-2</v>
      </c>
      <c r="D72" s="2">
        <v>6290000</v>
      </c>
      <c r="E72" s="6">
        <v>0.17324482882088854</v>
      </c>
      <c r="F72" s="2">
        <v>28781000</v>
      </c>
      <c r="G72" s="6">
        <v>9.2627696585639019E-2</v>
      </c>
    </row>
    <row r="73" spans="1:7">
      <c r="A73" t="s">
        <v>68</v>
      </c>
      <c r="B73" s="2">
        <v>274410000</v>
      </c>
      <c r="D73" s="2">
        <v>36307000</v>
      </c>
      <c r="F73" s="2">
        <v>310717000</v>
      </c>
    </row>
    <row r="75" spans="1:7">
      <c r="A75" s="7" t="s">
        <v>214</v>
      </c>
    </row>
    <row r="76" spans="1:7">
      <c r="A76" t="s">
        <v>80</v>
      </c>
    </row>
    <row r="77" spans="1:7">
      <c r="A77" t="s">
        <v>189</v>
      </c>
    </row>
    <row r="78" spans="1:7">
      <c r="A78" t="s">
        <v>82</v>
      </c>
    </row>
    <row r="79" spans="1:7">
      <c r="A79" t="s">
        <v>83</v>
      </c>
    </row>
    <row r="81" spans="1:7">
      <c r="A81" s="3" t="s">
        <v>190</v>
      </c>
    </row>
    <row r="82" spans="1:7">
      <c r="B82" t="s">
        <v>0</v>
      </c>
      <c r="D82" t="s">
        <v>67</v>
      </c>
      <c r="F82" t="s">
        <v>68</v>
      </c>
    </row>
    <row r="83" spans="1:7">
      <c r="A83" t="s">
        <v>191</v>
      </c>
      <c r="B83" s="1">
        <v>858000</v>
      </c>
      <c r="C83" s="6">
        <v>0.79151291512915134</v>
      </c>
      <c r="D83" s="1">
        <v>52100</v>
      </c>
      <c r="E83" s="6">
        <v>0.54497907949790791</v>
      </c>
      <c r="F83" s="1">
        <v>910100</v>
      </c>
      <c r="G83" s="6">
        <v>0.77153272295693454</v>
      </c>
    </row>
    <row r="84" spans="1:7">
      <c r="A84" t="s">
        <v>192</v>
      </c>
      <c r="B84" s="1">
        <v>145000</v>
      </c>
      <c r="C84" s="6">
        <v>0.13376383763837638</v>
      </c>
      <c r="D84" s="1">
        <v>17900</v>
      </c>
      <c r="E84" s="6">
        <v>0.18723849372384938</v>
      </c>
      <c r="F84" s="1">
        <v>162900</v>
      </c>
      <c r="G84" s="6">
        <v>0.13809766022380468</v>
      </c>
    </row>
    <row r="85" spans="1:7">
      <c r="A85" t="s">
        <v>193</v>
      </c>
      <c r="B85" s="1">
        <v>63000</v>
      </c>
      <c r="C85" s="6">
        <v>5.8118081180811805E-2</v>
      </c>
      <c r="D85" s="1">
        <v>18800</v>
      </c>
      <c r="E85" s="6">
        <v>0.19665271966527198</v>
      </c>
      <c r="F85" s="1">
        <v>81800</v>
      </c>
      <c r="G85" s="6">
        <v>6.9345540861308924E-2</v>
      </c>
    </row>
    <row r="86" spans="1:7">
      <c r="A86" t="s">
        <v>75</v>
      </c>
      <c r="B86" s="1">
        <v>18000</v>
      </c>
      <c r="C86" s="6">
        <v>1.6605166051660517E-2</v>
      </c>
      <c r="D86" s="1">
        <v>1400</v>
      </c>
      <c r="E86" s="6">
        <v>1.4644351464435146E-2</v>
      </c>
      <c r="F86" s="1">
        <v>19400</v>
      </c>
      <c r="G86" s="6">
        <v>1.6446252967107493E-2</v>
      </c>
    </row>
    <row r="87" spans="1:7">
      <c r="A87" t="s">
        <v>194</v>
      </c>
      <c r="B87" s="1">
        <v>0</v>
      </c>
      <c r="C87" s="6">
        <v>0</v>
      </c>
      <c r="D87" s="1">
        <v>5400</v>
      </c>
      <c r="E87" s="6">
        <v>5.6485355648535567E-2</v>
      </c>
      <c r="F87" s="1">
        <v>5400</v>
      </c>
      <c r="G87" s="6">
        <v>4.5778229908443541E-3</v>
      </c>
    </row>
    <row r="88" spans="1:7">
      <c r="A88" t="s">
        <v>68</v>
      </c>
      <c r="B88" s="1">
        <v>1084000</v>
      </c>
      <c r="D88" s="1">
        <v>95600</v>
      </c>
      <c r="F88" s="1">
        <v>1179600</v>
      </c>
    </row>
    <row r="90" spans="1:7">
      <c r="A90" s="3" t="s">
        <v>195</v>
      </c>
    </row>
    <row r="91" spans="1:7">
      <c r="B91" t="s">
        <v>0</v>
      </c>
      <c r="D91" t="s">
        <v>67</v>
      </c>
      <c r="F91" t="s">
        <v>68</v>
      </c>
    </row>
    <row r="92" spans="1:7">
      <c r="A92" t="s">
        <v>191</v>
      </c>
      <c r="B92" s="1">
        <v>3482000</v>
      </c>
      <c r="C92" s="6">
        <v>0.86337713860649645</v>
      </c>
      <c r="D92" s="1">
        <v>222700</v>
      </c>
      <c r="E92" s="6">
        <v>0.39570007107320543</v>
      </c>
      <c r="F92" s="1">
        <v>3704700</v>
      </c>
      <c r="G92" s="6">
        <v>0.80610557465511989</v>
      </c>
    </row>
    <row r="93" spans="1:7">
      <c r="A93" t="s">
        <v>192</v>
      </c>
      <c r="B93" s="1">
        <v>338000</v>
      </c>
      <c r="C93" s="6">
        <v>8.3808579221423263E-2</v>
      </c>
      <c r="D93" s="1">
        <v>89200</v>
      </c>
      <c r="E93" s="6">
        <v>0.15849324804548684</v>
      </c>
      <c r="F93" s="1">
        <v>427200</v>
      </c>
      <c r="G93" s="6">
        <v>9.2954436659558728E-2</v>
      </c>
    </row>
    <row r="94" spans="1:7">
      <c r="A94" t="s">
        <v>193</v>
      </c>
      <c r="B94" s="1">
        <v>158000</v>
      </c>
      <c r="C94" s="6">
        <v>3.9176791470369454E-2</v>
      </c>
      <c r="D94" s="1">
        <v>123800</v>
      </c>
      <c r="E94" s="6">
        <v>0.21997157071783938</v>
      </c>
      <c r="F94" s="1">
        <v>281800</v>
      </c>
      <c r="G94" s="6">
        <v>6.1316854519343746E-2</v>
      </c>
    </row>
    <row r="95" spans="1:7">
      <c r="A95" t="s">
        <v>75</v>
      </c>
      <c r="B95" s="1">
        <v>54000</v>
      </c>
      <c r="C95" s="6">
        <v>1.3389536325316143E-2</v>
      </c>
      <c r="D95" s="1">
        <v>28600</v>
      </c>
      <c r="E95" s="6">
        <v>5.0817341862117983E-2</v>
      </c>
      <c r="F95" s="1">
        <v>82600</v>
      </c>
      <c r="G95" s="6">
        <v>1.797293180730232E-2</v>
      </c>
    </row>
    <row r="96" spans="1:7">
      <c r="A96" t="s">
        <v>194</v>
      </c>
      <c r="B96" s="1">
        <v>0</v>
      </c>
      <c r="C96" s="6">
        <v>0</v>
      </c>
      <c r="D96" s="1">
        <v>98500</v>
      </c>
      <c r="E96" s="6">
        <v>0.17501776830135038</v>
      </c>
      <c r="F96" s="1">
        <v>98500</v>
      </c>
      <c r="G96" s="6">
        <v>2.1432612385221289E-2</v>
      </c>
    </row>
    <row r="97" spans="1:7">
      <c r="A97" t="s">
        <v>68</v>
      </c>
      <c r="B97" s="1">
        <v>4033000</v>
      </c>
      <c r="D97" s="1">
        <v>562800</v>
      </c>
      <c r="F97" s="1">
        <v>4595800</v>
      </c>
    </row>
    <row r="99" spans="1:7">
      <c r="A99" s="3" t="s">
        <v>196</v>
      </c>
    </row>
    <row r="100" spans="1:7">
      <c r="B100" t="s">
        <v>0</v>
      </c>
      <c r="D100" t="s">
        <v>67</v>
      </c>
      <c r="F100" t="s">
        <v>68</v>
      </c>
    </row>
    <row r="101" spans="1:7">
      <c r="A101" t="s">
        <v>191</v>
      </c>
      <c r="B101" s="2">
        <v>226436000</v>
      </c>
      <c r="C101" s="6">
        <v>0.82517400969352428</v>
      </c>
      <c r="D101" s="2">
        <v>15439000</v>
      </c>
      <c r="E101" s="6">
        <v>0.42523480320599333</v>
      </c>
      <c r="F101" s="2">
        <v>241875000</v>
      </c>
      <c r="G101" s="6">
        <v>0.77844147568366073</v>
      </c>
    </row>
    <row r="102" spans="1:7">
      <c r="A102" t="s">
        <v>192</v>
      </c>
      <c r="B102" s="2">
        <v>18649000</v>
      </c>
      <c r="C102" s="6">
        <v>6.7960351299150901E-2</v>
      </c>
      <c r="D102" s="2">
        <v>7675000</v>
      </c>
      <c r="E102" s="6">
        <v>0.2113917426391605</v>
      </c>
      <c r="F102" s="2">
        <v>26324000</v>
      </c>
      <c r="G102" s="6">
        <v>8.4720179455903599E-2</v>
      </c>
    </row>
    <row r="103" spans="1:7">
      <c r="A103" t="s">
        <v>193</v>
      </c>
      <c r="B103" s="2">
        <v>20493000</v>
      </c>
      <c r="C103" s="6">
        <v>7.4680223023942283E-2</v>
      </c>
      <c r="D103" s="2">
        <v>5302000</v>
      </c>
      <c r="E103" s="6">
        <v>0.14603244553391909</v>
      </c>
      <c r="F103" s="2">
        <v>25795000</v>
      </c>
      <c r="G103" s="6">
        <v>8.3017665592806322E-2</v>
      </c>
    </row>
    <row r="104" spans="1:7">
      <c r="A104" t="s">
        <v>75</v>
      </c>
      <c r="B104" s="2">
        <v>8833000</v>
      </c>
      <c r="C104" s="6">
        <v>3.2189060165445864E-2</v>
      </c>
      <c r="D104" s="2">
        <v>1901000</v>
      </c>
      <c r="E104" s="6">
        <v>5.2359049219158842E-2</v>
      </c>
      <c r="F104" s="2">
        <v>10734000</v>
      </c>
      <c r="G104" s="6">
        <v>3.4545905116231165E-2</v>
      </c>
    </row>
    <row r="105" spans="1:7">
      <c r="A105" t="s">
        <v>194</v>
      </c>
      <c r="B105" s="2">
        <v>0</v>
      </c>
      <c r="C105" s="6">
        <v>0</v>
      </c>
      <c r="D105" s="2">
        <v>5990000</v>
      </c>
      <c r="E105" s="6">
        <v>0.16498195940176824</v>
      </c>
      <c r="F105" s="2">
        <v>5990000</v>
      </c>
      <c r="G105" s="6">
        <v>1.9277992514088384E-2</v>
      </c>
    </row>
    <row r="106" spans="1:7">
      <c r="A106" t="s">
        <v>68</v>
      </c>
      <c r="B106" s="2">
        <v>274410000</v>
      </c>
      <c r="D106" s="2">
        <v>36307000</v>
      </c>
      <c r="F106" s="2">
        <v>310717000</v>
      </c>
    </row>
    <row r="108" spans="1:7">
      <c r="A108" s="7" t="s">
        <v>215</v>
      </c>
    </row>
    <row r="109" spans="1:7">
      <c r="A109" t="s">
        <v>198</v>
      </c>
    </row>
    <row r="110" spans="1:7">
      <c r="A110" t="s">
        <v>199</v>
      </c>
    </row>
    <row r="111" spans="1:7">
      <c r="A111" t="s">
        <v>200</v>
      </c>
    </row>
    <row r="114" spans="1:8">
      <c r="A114" s="3" t="s">
        <v>84</v>
      </c>
    </row>
    <row r="115" spans="1:8">
      <c r="B115" t="s">
        <v>2</v>
      </c>
      <c r="C115" t="s">
        <v>5</v>
      </c>
    </row>
    <row r="116" spans="1:8">
      <c r="A116" t="s">
        <v>85</v>
      </c>
      <c r="B116" s="1">
        <v>1826000</v>
      </c>
      <c r="C116" s="2">
        <v>77390000</v>
      </c>
    </row>
    <row r="117" spans="1:8">
      <c r="A117" t="s">
        <v>86</v>
      </c>
      <c r="B117" s="1">
        <v>78000</v>
      </c>
      <c r="C117" s="2">
        <v>2099000</v>
      </c>
    </row>
    <row r="118" spans="1:8">
      <c r="A118" t="s">
        <v>87</v>
      </c>
      <c r="B118" s="1">
        <v>1485000</v>
      </c>
      <c r="C118" s="2">
        <v>45834000</v>
      </c>
    </row>
    <row r="119" spans="1:8">
      <c r="A119" t="s">
        <v>68</v>
      </c>
      <c r="B119" s="1">
        <v>3389000</v>
      </c>
      <c r="C119" s="2">
        <v>125323000</v>
      </c>
    </row>
    <row r="121" spans="1:8">
      <c r="A121" s="7" t="s">
        <v>216</v>
      </c>
    </row>
    <row r="122" spans="1:8">
      <c r="A122" t="s">
        <v>89</v>
      </c>
    </row>
    <row r="125" spans="1:8">
      <c r="A125" s="3" t="s">
        <v>90</v>
      </c>
    </row>
    <row r="127" spans="1:8">
      <c r="B127" t="s">
        <v>91</v>
      </c>
      <c r="C127" t="s">
        <v>92</v>
      </c>
      <c r="D127" t="s">
        <v>93</v>
      </c>
      <c r="E127" t="s">
        <v>94</v>
      </c>
      <c r="F127" t="s">
        <v>95</v>
      </c>
      <c r="G127" t="s">
        <v>68</v>
      </c>
      <c r="H127" t="s">
        <v>96</v>
      </c>
    </row>
    <row r="128" spans="1:8">
      <c r="A128" t="s">
        <v>97</v>
      </c>
      <c r="B128" s="2">
        <v>100922000</v>
      </c>
      <c r="C128" s="2">
        <v>34971000</v>
      </c>
      <c r="D128" s="2">
        <v>61527000</v>
      </c>
      <c r="E128" s="2">
        <v>29951000</v>
      </c>
      <c r="F128" s="2">
        <v>47040000</v>
      </c>
      <c r="G128" s="2">
        <v>274411000</v>
      </c>
      <c r="H128" s="6">
        <v>0.62932384798677188</v>
      </c>
    </row>
    <row r="129" spans="1:8">
      <c r="A129" t="s">
        <v>98</v>
      </c>
      <c r="B129" s="2">
        <v>11725000</v>
      </c>
      <c r="C129" s="2">
        <v>9810000</v>
      </c>
      <c r="D129" s="2">
        <v>7447000</v>
      </c>
      <c r="E129" s="2">
        <v>4026000</v>
      </c>
      <c r="F129" s="2">
        <v>3299000</v>
      </c>
      <c r="G129" s="2">
        <v>36307000</v>
      </c>
      <c r="H129" s="6">
        <v>8.3265105804270698E-2</v>
      </c>
    </row>
    <row r="130" spans="1:8">
      <c r="A130" t="s">
        <v>68</v>
      </c>
      <c r="B130" s="2">
        <v>112647000</v>
      </c>
      <c r="C130" s="2">
        <v>44781000</v>
      </c>
      <c r="D130" s="2">
        <v>68974000</v>
      </c>
      <c r="E130" s="2">
        <v>33977000</v>
      </c>
      <c r="F130" s="2">
        <v>50339000</v>
      </c>
      <c r="G130" s="2">
        <v>310718000</v>
      </c>
      <c r="H130" s="6"/>
    </row>
    <row r="131" spans="1:8">
      <c r="A131" t="s">
        <v>96</v>
      </c>
      <c r="B131" s="6">
        <v>0.36253773518109667</v>
      </c>
      <c r="C131" s="6">
        <v>0.14412103579451463</v>
      </c>
      <c r="D131" s="6">
        <v>0.2219826337708147</v>
      </c>
      <c r="E131" s="6">
        <v>0.10934995719591398</v>
      </c>
      <c r="F131" s="6">
        <v>0.16200863805766</v>
      </c>
      <c r="G131" s="2"/>
      <c r="H131" s="6"/>
    </row>
    <row r="132" spans="1:8">
      <c r="B132" s="2"/>
      <c r="C132" s="2"/>
      <c r="D132" s="2"/>
      <c r="E132" s="2"/>
      <c r="F132" s="2"/>
      <c r="G132" s="2"/>
      <c r="H132" s="6"/>
    </row>
    <row r="133" spans="1:8">
      <c r="A133" t="s">
        <v>99</v>
      </c>
      <c r="B133" s="2">
        <v>0</v>
      </c>
      <c r="C133" s="2">
        <v>39049000</v>
      </c>
      <c r="D133" s="2">
        <v>53511000</v>
      </c>
      <c r="E133" s="2">
        <v>12689000</v>
      </c>
      <c r="F133" s="2">
        <v>20074000</v>
      </c>
      <c r="G133" s="2">
        <v>125323000</v>
      </c>
      <c r="H133" s="6">
        <v>0.28741104620895741</v>
      </c>
    </row>
    <row r="134" spans="1:8">
      <c r="A134" t="s">
        <v>96</v>
      </c>
      <c r="B134" s="6">
        <v>0</v>
      </c>
      <c r="C134" s="6">
        <v>0.31158685955491011</v>
      </c>
      <c r="D134" s="6">
        <v>0.42698467160856346</v>
      </c>
      <c r="E134" s="6">
        <v>0.10125036904638414</v>
      </c>
      <c r="F134" s="6">
        <v>0.16017809979014228</v>
      </c>
      <c r="G134" s="2"/>
      <c r="H134" s="6"/>
    </row>
    <row r="135" spans="1:8">
      <c r="B135" s="2"/>
      <c r="C135" s="2"/>
      <c r="D135" s="2"/>
      <c r="E135" s="2"/>
      <c r="F135" s="2"/>
      <c r="G135" s="2"/>
      <c r="H135" s="6"/>
    </row>
    <row r="136" spans="1:8">
      <c r="A136" t="s">
        <v>68</v>
      </c>
      <c r="B136" s="2">
        <v>112647000</v>
      </c>
      <c r="C136" s="2">
        <v>83830000</v>
      </c>
      <c r="D136" s="2">
        <v>122485000</v>
      </c>
      <c r="E136" s="2">
        <v>46666000</v>
      </c>
      <c r="F136" s="2">
        <v>70413000</v>
      </c>
      <c r="G136" s="2">
        <v>436041000</v>
      </c>
    </row>
    <row r="137" spans="1:8">
      <c r="A137" t="s">
        <v>96</v>
      </c>
      <c r="B137" s="6">
        <v>0.25834038542247173</v>
      </c>
      <c r="C137" s="6">
        <v>0.19225256340573479</v>
      </c>
      <c r="D137" s="6">
        <v>0.28090248394073036</v>
      </c>
      <c r="E137" s="6">
        <v>0.10702204609199593</v>
      </c>
      <c r="F137" s="6">
        <v>0.16148252113906719</v>
      </c>
    </row>
    <row r="139" spans="1:8">
      <c r="A139" t="s">
        <v>207</v>
      </c>
    </row>
    <row r="140" spans="1:8">
      <c r="A140" t="s">
        <v>101</v>
      </c>
    </row>
    <row r="142" spans="1:8">
      <c r="A142" s="3" t="s">
        <v>102</v>
      </c>
    </row>
    <row r="144" spans="1:8">
      <c r="A144" t="s">
        <v>103</v>
      </c>
    </row>
    <row r="145" spans="1:6">
      <c r="A145" t="s">
        <v>104</v>
      </c>
    </row>
    <row r="147" spans="1:6">
      <c r="B147" t="s">
        <v>53</v>
      </c>
      <c r="C147" t="s">
        <v>105</v>
      </c>
      <c r="D147" t="s">
        <v>49</v>
      </c>
      <c r="E147" t="s">
        <v>106</v>
      </c>
      <c r="F147" t="s">
        <v>68</v>
      </c>
    </row>
    <row r="148" spans="1:6">
      <c r="A148" t="s">
        <v>107</v>
      </c>
      <c r="B148" s="2">
        <v>905000</v>
      </c>
      <c r="C148" s="2">
        <v>2190000</v>
      </c>
      <c r="D148" s="2">
        <v>0</v>
      </c>
      <c r="E148" s="2">
        <v>8187000</v>
      </c>
      <c r="F148" s="2">
        <v>11282000</v>
      </c>
    </row>
    <row r="150" spans="1:6">
      <c r="A150" t="s">
        <v>181</v>
      </c>
    </row>
    <row r="151" spans="1:6">
      <c r="A151" t="s">
        <v>182</v>
      </c>
    </row>
    <row r="152" spans="1:6">
      <c r="A152" t="s">
        <v>183</v>
      </c>
    </row>
    <row r="153" spans="1:6">
      <c r="A153" t="s">
        <v>184</v>
      </c>
    </row>
    <row r="154" spans="1:6">
      <c r="A154" t="s">
        <v>185</v>
      </c>
    </row>
    <row r="155" spans="1:6">
      <c r="A155" t="s">
        <v>186</v>
      </c>
    </row>
    <row r="158" spans="1:6">
      <c r="A158" s="3" t="s">
        <v>111</v>
      </c>
    </row>
    <row r="160" spans="1:6">
      <c r="A160" t="s">
        <v>29</v>
      </c>
    </row>
    <row r="161" spans="1:6">
      <c r="A161" t="s">
        <v>30</v>
      </c>
    </row>
    <row r="163" spans="1:6">
      <c r="A163" s="3" t="s">
        <v>112</v>
      </c>
    </row>
    <row r="165" spans="1:6">
      <c r="A165" t="s">
        <v>113</v>
      </c>
    </row>
    <row r="166" spans="1:6">
      <c r="B166" t="s">
        <v>65</v>
      </c>
      <c r="D166" t="s">
        <v>114</v>
      </c>
      <c r="F166" t="s">
        <v>130</v>
      </c>
    </row>
    <row r="167" spans="1:6">
      <c r="A167" t="s">
        <v>91</v>
      </c>
      <c r="B167" s="2">
        <v>114026000</v>
      </c>
      <c r="D167" s="2">
        <v>1070000</v>
      </c>
      <c r="F167" s="2">
        <v>115096000</v>
      </c>
    </row>
    <row r="168" spans="1:6">
      <c r="A168" t="s">
        <v>115</v>
      </c>
      <c r="B168" s="2">
        <v>44332000</v>
      </c>
      <c r="D168" s="2">
        <v>38658000</v>
      </c>
      <c r="F168" s="2">
        <v>82990000</v>
      </c>
    </row>
    <row r="169" spans="1:6">
      <c r="A169" t="s">
        <v>116</v>
      </c>
      <c r="B169" s="2">
        <v>66905000</v>
      </c>
      <c r="D169" s="2">
        <v>51906000</v>
      </c>
      <c r="F169" s="2">
        <v>118811000</v>
      </c>
    </row>
    <row r="170" spans="1:6">
      <c r="A170" t="s">
        <v>117</v>
      </c>
      <c r="B170" s="2">
        <v>35115000</v>
      </c>
      <c r="D170" s="2">
        <v>13615000</v>
      </c>
      <c r="F170" s="2">
        <v>48730000</v>
      </c>
    </row>
    <row r="171" spans="1:6">
      <c r="A171" t="s">
        <v>118</v>
      </c>
      <c r="B171" s="2">
        <v>30203000</v>
      </c>
      <c r="D171" s="2">
        <v>12044000</v>
      </c>
      <c r="F171" s="2">
        <v>42247000</v>
      </c>
    </row>
    <row r="172" spans="1:6">
      <c r="F172" s="2"/>
    </row>
    <row r="173" spans="1:6">
      <c r="A173" t="s">
        <v>119</v>
      </c>
      <c r="B173" s="2">
        <v>11282000</v>
      </c>
      <c r="D173" s="8">
        <v>0</v>
      </c>
      <c r="F173" s="2">
        <v>11282000</v>
      </c>
    </row>
    <row r="174" spans="1:6">
      <c r="F174" s="2"/>
    </row>
    <row r="175" spans="1:6">
      <c r="A175" t="s">
        <v>120</v>
      </c>
      <c r="B175" s="2">
        <v>301863000</v>
      </c>
      <c r="D175" s="2">
        <v>117293000</v>
      </c>
      <c r="F175" s="2">
        <v>419156000</v>
      </c>
    </row>
    <row r="177" spans="1:6">
      <c r="A177" t="s">
        <v>121</v>
      </c>
    </row>
    <row r="178" spans="1:6">
      <c r="A178" t="s">
        <v>122</v>
      </c>
    </row>
    <row r="180" spans="1:6">
      <c r="A180" s="3" t="s">
        <v>123</v>
      </c>
    </row>
    <row r="181" spans="1:6">
      <c r="A181" s="3"/>
      <c r="B181" t="s">
        <v>65</v>
      </c>
      <c r="D181" t="s">
        <v>114</v>
      </c>
      <c r="F181" t="s">
        <v>130</v>
      </c>
    </row>
    <row r="182" spans="1:6">
      <c r="A182" t="s">
        <v>124</v>
      </c>
      <c r="B182" s="2">
        <v>91052000</v>
      </c>
      <c r="D182" s="2">
        <v>23678000</v>
      </c>
      <c r="F182" s="2">
        <v>114730000</v>
      </c>
    </row>
    <row r="183" spans="1:6">
      <c r="A183" t="s">
        <v>125</v>
      </c>
      <c r="B183" s="2">
        <v>2256000</v>
      </c>
      <c r="D183" s="2">
        <v>0</v>
      </c>
      <c r="F183" s="2">
        <v>2256000</v>
      </c>
    </row>
    <row r="184" spans="1:6">
      <c r="A184" t="s">
        <v>126</v>
      </c>
      <c r="B184" s="2">
        <v>37065000</v>
      </c>
      <c r="D184" s="2">
        <v>11509000</v>
      </c>
      <c r="F184" s="2">
        <v>48574000</v>
      </c>
    </row>
    <row r="186" spans="1:6">
      <c r="A186" t="s">
        <v>127</v>
      </c>
    </row>
    <row r="187" spans="1:6">
      <c r="A187" t="s">
        <v>128</v>
      </c>
    </row>
    <row r="189" spans="1:6">
      <c r="A189" s="3" t="s">
        <v>129</v>
      </c>
    </row>
    <row r="190" spans="1:6">
      <c r="B190" t="s">
        <v>65</v>
      </c>
      <c r="D190" t="s">
        <v>114</v>
      </c>
      <c r="F190" t="s">
        <v>130</v>
      </c>
    </row>
    <row r="191" spans="1:6">
      <c r="A191" t="s">
        <v>131</v>
      </c>
      <c r="B191" s="2">
        <v>301863000</v>
      </c>
      <c r="D191" s="2">
        <v>117293000</v>
      </c>
      <c r="F191" s="2">
        <v>419156000</v>
      </c>
    </row>
    <row r="192" spans="1:6">
      <c r="A192" t="s">
        <v>132</v>
      </c>
      <c r="B192" s="2">
        <v>130373000</v>
      </c>
      <c r="D192" s="2">
        <v>35187000</v>
      </c>
      <c r="F192" s="2">
        <v>165560000</v>
      </c>
    </row>
    <row r="193" spans="1:7">
      <c r="A193" t="s">
        <v>68</v>
      </c>
      <c r="B193" s="2">
        <v>432236000</v>
      </c>
      <c r="D193" s="2">
        <v>152480000</v>
      </c>
      <c r="F193" s="2">
        <v>584716000</v>
      </c>
    </row>
    <row r="195" spans="1:7">
      <c r="A195" s="3" t="s">
        <v>133</v>
      </c>
    </row>
    <row r="197" spans="1:7">
      <c r="A197" s="3" t="s">
        <v>134</v>
      </c>
    </row>
    <row r="198" spans="1:7">
      <c r="A198" s="3"/>
      <c r="B198" t="s">
        <v>135</v>
      </c>
      <c r="D198" t="s">
        <v>136</v>
      </c>
      <c r="F198" t="s">
        <v>68</v>
      </c>
    </row>
    <row r="199" spans="1:7">
      <c r="B199" t="s">
        <v>137</v>
      </c>
    </row>
    <row r="200" spans="1:7">
      <c r="A200" t="s">
        <v>91</v>
      </c>
      <c r="B200" s="1">
        <v>2006.4866739743343</v>
      </c>
      <c r="C200" s="6">
        <v>0.45578184377987713</v>
      </c>
      <c r="D200" s="1">
        <v>18.832457666959236</v>
      </c>
      <c r="E200" s="6">
        <v>1.2979000014986605E-2</v>
      </c>
      <c r="F200" s="1">
        <v>2025.3191316412936</v>
      </c>
      <c r="G200" s="6">
        <v>0.3460137618979704</v>
      </c>
    </row>
    <row r="201" spans="1:7">
      <c r="A201" t="s">
        <v>138</v>
      </c>
      <c r="B201" s="1">
        <v>419.85552824840067</v>
      </c>
      <c r="C201" s="6">
        <v>9.5371940052405318E-2</v>
      </c>
      <c r="D201" s="1">
        <v>366.11794084590025</v>
      </c>
      <c r="E201" s="6">
        <v>0.25232207308038812</v>
      </c>
      <c r="F201" s="1">
        <v>785.97346909430098</v>
      </c>
      <c r="G201" s="6">
        <v>0.13427890575097967</v>
      </c>
    </row>
    <row r="202" spans="1:7">
      <c r="A202" t="s">
        <v>116</v>
      </c>
      <c r="B202" s="1">
        <v>945.46904524088154</v>
      </c>
      <c r="C202" s="6">
        <v>0.21476724977352191</v>
      </c>
      <c r="D202" s="1">
        <v>733.50920225278549</v>
      </c>
      <c r="E202" s="6">
        <v>0.50552169639199762</v>
      </c>
      <c r="F202" s="1">
        <v>1678.9782474936669</v>
      </c>
      <c r="G202" s="6">
        <v>0.28684347591648479</v>
      </c>
    </row>
    <row r="203" spans="1:7">
      <c r="A203" t="s">
        <v>94</v>
      </c>
      <c r="B203" s="1">
        <v>632.32691786360078</v>
      </c>
      <c r="C203" s="6">
        <v>0.14363570525223704</v>
      </c>
      <c r="D203" s="1">
        <v>245.16994615052064</v>
      </c>
      <c r="E203" s="6">
        <v>0.16896683327448364</v>
      </c>
      <c r="F203" s="1">
        <v>877.49686401412146</v>
      </c>
      <c r="G203" s="6">
        <v>0.14991513496697342</v>
      </c>
    </row>
    <row r="204" spans="1:7">
      <c r="A204" t="s">
        <v>118</v>
      </c>
      <c r="B204" s="1">
        <v>219.08661171787807</v>
      </c>
      <c r="C204" s="6">
        <v>4.9766440580675295E-2</v>
      </c>
      <c r="D204" s="1">
        <v>87.364955373205831</v>
      </c>
      <c r="E204" s="6">
        <v>6.0210397238143809E-2</v>
      </c>
      <c r="F204" s="1">
        <v>306.45156709108392</v>
      </c>
      <c r="G204" s="6">
        <v>5.2355432737547676E-2</v>
      </c>
    </row>
    <row r="205" spans="1:7">
      <c r="A205" t="s">
        <v>139</v>
      </c>
      <c r="B205" s="1">
        <v>179.07141214531933</v>
      </c>
      <c r="C205" s="6">
        <v>4.0676820561283196E-2</v>
      </c>
      <c r="D205">
        <v>0</v>
      </c>
      <c r="E205" s="6">
        <v>0</v>
      </c>
      <c r="F205" s="1">
        <v>179.07141214531933</v>
      </c>
      <c r="G205" s="6">
        <v>3.0593288730043883E-2</v>
      </c>
    </row>
    <row r="206" spans="1:7">
      <c r="A206" t="s">
        <v>140</v>
      </c>
      <c r="B206" s="1">
        <v>4402.2961891904151</v>
      </c>
      <c r="D206" s="1">
        <v>1450.9945022893717</v>
      </c>
      <c r="F206" s="1">
        <v>5853.2906914797868</v>
      </c>
    </row>
    <row r="207" spans="1:7">
      <c r="B207" s="1"/>
    </row>
    <row r="208" spans="1:7">
      <c r="B208" s="1" t="s">
        <v>135</v>
      </c>
      <c r="D208" t="s">
        <v>114</v>
      </c>
      <c r="F208" t="s">
        <v>68</v>
      </c>
    </row>
    <row r="209" spans="1:7">
      <c r="B209" t="s">
        <v>141</v>
      </c>
    </row>
    <row r="210" spans="1:7">
      <c r="A210" t="s">
        <v>91</v>
      </c>
      <c r="B210" s="1">
        <v>2969.6002774820149</v>
      </c>
      <c r="C210" s="6">
        <v>0.46239454992630763</v>
      </c>
      <c r="D210" s="1">
        <v>27.872037347099671</v>
      </c>
      <c r="E210" s="6">
        <v>1.2986770409915586E-2</v>
      </c>
      <c r="F210" s="1">
        <v>2997.4723148291146</v>
      </c>
      <c r="G210" s="6">
        <v>0.34982835893606662</v>
      </c>
    </row>
    <row r="211" spans="1:7">
      <c r="A211" t="s">
        <v>138</v>
      </c>
      <c r="B211" s="1">
        <v>629.78329237260095</v>
      </c>
      <c r="C211" s="6">
        <v>9.8063151541276997E-2</v>
      </c>
      <c r="D211" s="1">
        <v>549.1769112688504</v>
      </c>
      <c r="E211" s="6">
        <v>0.25588493486348224</v>
      </c>
      <c r="F211" s="1">
        <v>1178.9602036414512</v>
      </c>
      <c r="G211" s="6">
        <v>0.1375938357296663</v>
      </c>
    </row>
    <row r="212" spans="1:7">
      <c r="A212" t="s">
        <v>116</v>
      </c>
      <c r="B212" s="1">
        <v>1418.2035678613224</v>
      </c>
      <c r="C212" s="6">
        <v>0.22082756572920326</v>
      </c>
      <c r="D212" s="1">
        <v>1100.2638033791782</v>
      </c>
      <c r="E212" s="6">
        <v>0.51265981122520177</v>
      </c>
      <c r="F212" s="1">
        <v>2518.4673712405006</v>
      </c>
      <c r="G212" s="6">
        <v>0.29392475225090492</v>
      </c>
    </row>
    <row r="213" spans="1:7">
      <c r="A213" t="s">
        <v>94</v>
      </c>
      <c r="B213" s="1">
        <v>891.58095418767709</v>
      </c>
      <c r="C213" s="6">
        <v>0.13882749714181883</v>
      </c>
      <c r="D213" s="1">
        <v>345.6896240722341</v>
      </c>
      <c r="E213" s="6">
        <v>0.16107153291337323</v>
      </c>
      <c r="F213" s="1">
        <v>1237.2705782599112</v>
      </c>
      <c r="G213" s="6">
        <v>0.14439911048093154</v>
      </c>
    </row>
    <row r="214" spans="1:7">
      <c r="A214" t="s">
        <v>118</v>
      </c>
      <c r="B214" s="1">
        <v>308.91212252220805</v>
      </c>
      <c r="C214" s="6">
        <v>4.8100507985388917E-2</v>
      </c>
      <c r="D214" s="1">
        <v>123.18458707622021</v>
      </c>
      <c r="E214" s="6">
        <v>5.7396950588027129E-2</v>
      </c>
      <c r="F214" s="1">
        <v>432.09670959842828</v>
      </c>
      <c r="G214" s="6">
        <v>5.042905052789784E-2</v>
      </c>
    </row>
    <row r="215" spans="1:7">
      <c r="A215" t="s">
        <v>139</v>
      </c>
      <c r="B215" s="1">
        <v>204.14140984566399</v>
      </c>
      <c r="C215" s="6">
        <v>3.178672767600433E-2</v>
      </c>
      <c r="D215">
        <v>0</v>
      </c>
      <c r="E215" s="6">
        <v>0</v>
      </c>
      <c r="F215" s="1">
        <v>204.14140984566399</v>
      </c>
      <c r="G215" s="6">
        <v>2.382489207453279E-2</v>
      </c>
    </row>
    <row r="216" spans="1:7">
      <c r="A216" t="s">
        <v>140</v>
      </c>
      <c r="B216" s="1">
        <v>6422.2216242714876</v>
      </c>
      <c r="D216" s="1">
        <v>2146.1869631435825</v>
      </c>
      <c r="F216" s="1">
        <v>8568.4085874150696</v>
      </c>
    </row>
    <row r="218" spans="1:7">
      <c r="A218" s="3" t="s">
        <v>142</v>
      </c>
    </row>
    <row r="219" spans="1:7">
      <c r="A219" s="3"/>
      <c r="B219" t="s">
        <v>65</v>
      </c>
      <c r="D219" t="s">
        <v>114</v>
      </c>
      <c r="F219" t="s">
        <v>68</v>
      </c>
    </row>
    <row r="220" spans="1:7">
      <c r="B220" t="s">
        <v>137</v>
      </c>
    </row>
    <row r="221" spans="1:7">
      <c r="A221" t="s">
        <v>143</v>
      </c>
      <c r="B221" s="1">
        <v>1481.0779282428609</v>
      </c>
      <c r="D221" s="1">
        <v>375.83413332692066</v>
      </c>
      <c r="F221" s="1">
        <v>1856.9120615697816</v>
      </c>
    </row>
    <row r="222" spans="1:7">
      <c r="A222" t="s">
        <v>144</v>
      </c>
      <c r="B222" s="1">
        <v>588.33741174332761</v>
      </c>
      <c r="D222" s="1">
        <v>182.68286356162923</v>
      </c>
      <c r="F222" s="1">
        <v>771.02027530495684</v>
      </c>
    </row>
    <row r="223" spans="1:7">
      <c r="B223" s="1"/>
      <c r="D223" s="1"/>
    </row>
    <row r="224" spans="1:7">
      <c r="B224" t="s">
        <v>145</v>
      </c>
      <c r="D224" s="1"/>
    </row>
    <row r="225" spans="1:7">
      <c r="A225" t="s">
        <v>143</v>
      </c>
      <c r="B225" s="1">
        <v>1688.4288381968613</v>
      </c>
      <c r="D225" s="1">
        <v>428.4509119926895</v>
      </c>
      <c r="F225" s="1">
        <v>2116.8797501895506</v>
      </c>
    </row>
    <row r="226" spans="1:7">
      <c r="A226" t="s">
        <v>144</v>
      </c>
      <c r="B226" s="1">
        <v>670.70464938739337</v>
      </c>
      <c r="D226" s="1">
        <v>208.2584644602573</v>
      </c>
      <c r="F226" s="1">
        <v>878.96311384765067</v>
      </c>
    </row>
    <row r="228" spans="1:7">
      <c r="A228" s="3" t="s">
        <v>146</v>
      </c>
    </row>
    <row r="229" spans="1:7">
      <c r="A229" s="3"/>
      <c r="B229" t="s">
        <v>65</v>
      </c>
      <c r="D229" t="s">
        <v>114</v>
      </c>
      <c r="F229" t="s">
        <v>68</v>
      </c>
    </row>
    <row r="230" spans="1:7">
      <c r="B230" t="s">
        <v>137</v>
      </c>
    </row>
    <row r="231" spans="1:7">
      <c r="A231" t="s">
        <v>131</v>
      </c>
      <c r="B231" s="1">
        <v>4402.2961891904151</v>
      </c>
      <c r="C231" s="6">
        <v>0.68023677652247261</v>
      </c>
      <c r="D231" s="1">
        <v>1450.9945022893717</v>
      </c>
      <c r="E231" s="6">
        <v>0.72206329890770193</v>
      </c>
      <c r="F231" s="1">
        <v>5853.2906914797868</v>
      </c>
      <c r="G231" s="6">
        <v>0.69014700732559398</v>
      </c>
    </row>
    <row r="232" spans="1:7">
      <c r="A232" t="s">
        <v>147</v>
      </c>
      <c r="B232" s="1">
        <v>1481.0779282428609</v>
      </c>
      <c r="C232" s="6">
        <v>0.22885413256843642</v>
      </c>
      <c r="D232" s="1">
        <v>375.83413332692066</v>
      </c>
      <c r="E232" s="6">
        <v>0.18702761018320724</v>
      </c>
      <c r="F232" s="1">
        <v>1856.9120615697816</v>
      </c>
      <c r="G232" s="6">
        <v>0.21894390176531514</v>
      </c>
    </row>
    <row r="233" spans="1:7">
      <c r="A233" t="s">
        <v>148</v>
      </c>
      <c r="B233" s="1">
        <v>588.33741174332761</v>
      </c>
      <c r="C233" s="6">
        <v>9.0909090909090898E-2</v>
      </c>
      <c r="D233" s="1">
        <v>182.68286356162923</v>
      </c>
      <c r="E233" s="6">
        <v>9.0909090909090912E-2</v>
      </c>
      <c r="F233" s="1">
        <v>771.02027530495684</v>
      </c>
      <c r="G233" s="6">
        <v>9.0909090909090912E-2</v>
      </c>
    </row>
    <row r="234" spans="1:7">
      <c r="A234" t="s">
        <v>68</v>
      </c>
      <c r="B234" s="1">
        <v>6471.711529176604</v>
      </c>
      <c r="D234" s="1">
        <v>2009.5114991779215</v>
      </c>
      <c r="F234" s="1">
        <v>8481.223028354525</v>
      </c>
    </row>
    <row r="235" spans="1:7">
      <c r="B235" s="1"/>
      <c r="D235" s="1"/>
    </row>
    <row r="236" spans="1:7">
      <c r="B236" t="s">
        <v>145</v>
      </c>
      <c r="D236" s="1"/>
    </row>
    <row r="237" spans="1:7">
      <c r="A237" t="s">
        <v>131</v>
      </c>
      <c r="B237" s="1">
        <v>6422.2216242714876</v>
      </c>
      <c r="C237" s="6">
        <v>0.73134744495195514</v>
      </c>
      <c r="D237" s="1">
        <v>2146.1869631435825</v>
      </c>
      <c r="E237" s="6">
        <v>0.77120621871770534</v>
      </c>
      <c r="F237" s="1">
        <v>8568.4085874150696</v>
      </c>
      <c r="G237" s="6">
        <v>0.74093931832821103</v>
      </c>
    </row>
    <row r="238" spans="1:7">
      <c r="A238" t="s">
        <v>147</v>
      </c>
      <c r="B238" s="1">
        <v>1688.4288381968613</v>
      </c>
      <c r="C238" s="6">
        <v>0.19227429214396613</v>
      </c>
      <c r="D238" s="1">
        <v>428.4509119926895</v>
      </c>
      <c r="E238" s="6">
        <v>0.15395863147917585</v>
      </c>
      <c r="F238" s="1">
        <v>2116.8797501895506</v>
      </c>
      <c r="G238" s="6">
        <v>0.18305376349488725</v>
      </c>
    </row>
    <row r="239" spans="1:7">
      <c r="A239" t="s">
        <v>148</v>
      </c>
      <c r="B239" s="1">
        <v>670.70464938739337</v>
      </c>
      <c r="C239" s="6">
        <v>7.6378262904078703E-2</v>
      </c>
      <c r="D239" s="1">
        <v>208.2584644602573</v>
      </c>
      <c r="E239" s="6">
        <v>7.4835149803118825E-2</v>
      </c>
      <c r="F239" s="1">
        <v>878.96311384765067</v>
      </c>
      <c r="G239" s="6">
        <v>7.6006918176901805E-2</v>
      </c>
    </row>
    <row r="240" spans="1:7">
      <c r="A240" t="s">
        <v>68</v>
      </c>
      <c r="B240" s="1">
        <v>8781.3551118557425</v>
      </c>
      <c r="D240" s="1">
        <v>2782.8963395965293</v>
      </c>
      <c r="F240" s="1">
        <v>11564.25145145227</v>
      </c>
    </row>
    <row r="242" spans="1:6">
      <c r="A242" t="s">
        <v>149</v>
      </c>
    </row>
    <row r="243" spans="1:6">
      <c r="A243" t="s">
        <v>150</v>
      </c>
    </row>
    <row r="245" spans="1:6">
      <c r="A245" s="3" t="s">
        <v>151</v>
      </c>
    </row>
    <row r="246" spans="1:6">
      <c r="A246" s="3"/>
      <c r="B246" t="s">
        <v>65</v>
      </c>
      <c r="D246" t="s">
        <v>114</v>
      </c>
      <c r="F246" t="s">
        <v>68</v>
      </c>
    </row>
    <row r="247" spans="1:6">
      <c r="A247" t="s">
        <v>152</v>
      </c>
      <c r="B247" s="1">
        <v>58700</v>
      </c>
      <c r="D247" s="1">
        <v>58700</v>
      </c>
      <c r="F247" s="1">
        <v>58700</v>
      </c>
    </row>
    <row r="248" spans="1:6">
      <c r="A248" t="s">
        <v>153</v>
      </c>
      <c r="B248" s="1">
        <v>8781.3551118557425</v>
      </c>
      <c r="D248" s="1">
        <v>2782.8963395965293</v>
      </c>
      <c r="F248" s="1">
        <v>11564.25145145227</v>
      </c>
    </row>
    <row r="249" spans="1:6">
      <c r="A249" t="s">
        <v>154</v>
      </c>
      <c r="B249" s="6">
        <v>0.1495971910026532</v>
      </c>
      <c r="D249" s="6">
        <v>4.7408796245256034E-2</v>
      </c>
      <c r="F249" s="6">
        <v>0.19700598724790919</v>
      </c>
    </row>
    <row r="251" spans="1:6">
      <c r="A251" t="s">
        <v>155</v>
      </c>
    </row>
    <row r="252" spans="1:6">
      <c r="A252" t="s">
        <v>203</v>
      </c>
    </row>
    <row r="254" spans="1:6">
      <c r="A254" t="s">
        <v>158</v>
      </c>
    </row>
    <row r="255" spans="1:6">
      <c r="A255" s="3"/>
    </row>
    <row r="256" spans="1:6">
      <c r="A256" t="s">
        <v>159</v>
      </c>
    </row>
    <row r="257" spans="1:9">
      <c r="A257" t="s">
        <v>160</v>
      </c>
    </row>
    <row r="259" spans="1:9">
      <c r="B259" t="s">
        <v>161</v>
      </c>
    </row>
    <row r="260" spans="1:9">
      <c r="B260" t="s">
        <v>65</v>
      </c>
      <c r="D260" t="s">
        <v>114</v>
      </c>
      <c r="F260" t="s">
        <v>68</v>
      </c>
    </row>
    <row r="261" spans="1:9">
      <c r="A261" t="s">
        <v>162</v>
      </c>
      <c r="B261">
        <v>76678000</v>
      </c>
      <c r="D261">
        <v>26790000</v>
      </c>
      <c r="F261">
        <v>103468000</v>
      </c>
    </row>
    <row r="262" spans="1:9">
      <c r="A262" t="s">
        <v>163</v>
      </c>
      <c r="B262" s="2">
        <v>27046000</v>
      </c>
      <c r="D262" s="2">
        <v>6863000</v>
      </c>
      <c r="F262" s="2">
        <v>33909000</v>
      </c>
    </row>
    <row r="263" spans="1:9">
      <c r="A263" t="s">
        <v>164</v>
      </c>
      <c r="B263" s="8">
        <v>10744000</v>
      </c>
      <c r="D263" s="2">
        <v>3336000</v>
      </c>
      <c r="F263" s="2">
        <v>14080000</v>
      </c>
    </row>
    <row r="264" spans="1:9">
      <c r="A264" t="s">
        <v>68</v>
      </c>
      <c r="B264" s="2">
        <v>114468000</v>
      </c>
      <c r="D264" s="2">
        <v>36989000</v>
      </c>
      <c r="F264" s="2">
        <v>151457000</v>
      </c>
    </row>
    <row r="265" spans="1:9">
      <c r="B265" s="2"/>
      <c r="D265" s="2"/>
      <c r="F265" s="2"/>
    </row>
    <row r="266" spans="1:9">
      <c r="B266" s="2"/>
      <c r="D266" s="2"/>
      <c r="F266" s="2"/>
    </row>
    <row r="267" spans="1:9">
      <c r="A267" s="3" t="s">
        <v>165</v>
      </c>
    </row>
    <row r="268" spans="1:9">
      <c r="A268" s="3"/>
      <c r="B268" t="s">
        <v>65</v>
      </c>
      <c r="E268" t="s">
        <v>114</v>
      </c>
      <c r="H268" t="s">
        <v>68</v>
      </c>
    </row>
    <row r="269" spans="1:9">
      <c r="B269" t="s">
        <v>166</v>
      </c>
      <c r="C269" t="s">
        <v>165</v>
      </c>
      <c r="E269" t="s">
        <v>166</v>
      </c>
      <c r="F269" t="s">
        <v>165</v>
      </c>
      <c r="H269" t="s">
        <v>166</v>
      </c>
      <c r="I269" t="s">
        <v>165</v>
      </c>
    </row>
    <row r="270" spans="1:9">
      <c r="A270" t="s">
        <v>131</v>
      </c>
    </row>
    <row r="271" spans="1:9">
      <c r="A271" t="s">
        <v>91</v>
      </c>
      <c r="B271" s="2">
        <v>114026000</v>
      </c>
      <c r="C271" s="2">
        <v>61574000</v>
      </c>
      <c r="E271" s="2">
        <v>1070000</v>
      </c>
      <c r="F271" s="2">
        <v>578000</v>
      </c>
      <c r="H271" s="2">
        <v>115096000</v>
      </c>
      <c r="I271" s="2">
        <v>62152000</v>
      </c>
    </row>
    <row r="272" spans="1:9">
      <c r="A272" t="s">
        <v>115</v>
      </c>
      <c r="B272" s="2">
        <v>44332000</v>
      </c>
      <c r="C272" s="2">
        <v>28372000</v>
      </c>
      <c r="E272" s="2">
        <v>38658000</v>
      </c>
      <c r="F272" s="2">
        <v>24741000</v>
      </c>
      <c r="H272" s="2">
        <v>82990000</v>
      </c>
      <c r="I272" s="2">
        <v>53113000</v>
      </c>
    </row>
    <row r="273" spans="1:10">
      <c r="A273" t="s">
        <v>116</v>
      </c>
      <c r="B273" s="2">
        <v>66905000</v>
      </c>
      <c r="C273" s="2">
        <v>36129000</v>
      </c>
      <c r="E273" s="2">
        <v>51906000</v>
      </c>
      <c r="F273" s="2">
        <v>28029000</v>
      </c>
      <c r="H273" s="2">
        <v>118811000</v>
      </c>
      <c r="I273" s="2">
        <v>64158000</v>
      </c>
    </row>
    <row r="274" spans="1:10">
      <c r="A274" t="s">
        <v>167</v>
      </c>
      <c r="B274" s="2">
        <v>35115000</v>
      </c>
      <c r="C274" s="2">
        <v>18962000</v>
      </c>
      <c r="E274" s="2">
        <v>13615000</v>
      </c>
      <c r="F274" s="2">
        <v>7352000</v>
      </c>
      <c r="H274" s="2">
        <v>48730000</v>
      </c>
      <c r="I274" s="2">
        <v>26314000</v>
      </c>
    </row>
    <row r="275" spans="1:10">
      <c r="A275" t="s">
        <v>118</v>
      </c>
      <c r="B275" s="2">
        <v>30203000</v>
      </c>
      <c r="C275" s="2">
        <v>13289000</v>
      </c>
      <c r="E275" s="2">
        <v>12044000</v>
      </c>
      <c r="F275" s="2">
        <v>5299000</v>
      </c>
      <c r="H275" s="2">
        <v>42247000</v>
      </c>
      <c r="I275" s="2">
        <v>18588000</v>
      </c>
    </row>
    <row r="276" spans="1:10">
      <c r="A276" t="s">
        <v>168</v>
      </c>
      <c r="B276" s="2">
        <v>2256000</v>
      </c>
      <c r="C276" s="2">
        <v>1286000</v>
      </c>
      <c r="E276" s="8">
        <v>0</v>
      </c>
      <c r="F276" s="2">
        <v>0</v>
      </c>
      <c r="H276" s="2">
        <v>2256000</v>
      </c>
      <c r="I276" s="2">
        <v>1286000</v>
      </c>
    </row>
    <row r="277" spans="1:10">
      <c r="A277" t="s">
        <v>169</v>
      </c>
      <c r="B277" s="2">
        <v>130373000</v>
      </c>
      <c r="C277" s="2">
        <v>74313000</v>
      </c>
      <c r="E277" s="2">
        <v>35187000</v>
      </c>
      <c r="F277" s="2">
        <v>20057000</v>
      </c>
      <c r="H277" s="2">
        <v>165560000</v>
      </c>
      <c r="I277" s="2">
        <v>94370000</v>
      </c>
    </row>
    <row r="278" spans="1:10">
      <c r="A278" t="s">
        <v>68</v>
      </c>
      <c r="B278" s="2">
        <v>423210000</v>
      </c>
      <c r="C278" s="2">
        <v>233925000</v>
      </c>
      <c r="D278" s="6">
        <v>0.55273977457999579</v>
      </c>
      <c r="E278" s="2">
        <v>152480000</v>
      </c>
      <c r="F278" s="2">
        <v>86056000</v>
      </c>
      <c r="G278" s="6">
        <v>0.56437565582371463</v>
      </c>
      <c r="H278" s="2">
        <v>575690000</v>
      </c>
      <c r="I278" s="2">
        <v>319981000</v>
      </c>
      <c r="J278" s="6">
        <v>0.55582170960065314</v>
      </c>
    </row>
    <row r="280" spans="1:10">
      <c r="A280" t="s">
        <v>170</v>
      </c>
    </row>
    <row r="283" spans="1:10">
      <c r="A283" s="3"/>
    </row>
    <row r="284" spans="1:10">
      <c r="A284" t="s">
        <v>171</v>
      </c>
    </row>
    <row r="286" spans="1:10">
      <c r="A286" t="s">
        <v>172</v>
      </c>
    </row>
    <row r="287" spans="1:10">
      <c r="A287" t="s">
        <v>173</v>
      </c>
    </row>
    <row r="288" spans="1:10">
      <c r="A288" t="s">
        <v>174</v>
      </c>
    </row>
    <row r="289" spans="1:1">
      <c r="A289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SOUTH WEST TOURISM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Haydon</dc:creator>
  <cp:keywords/>
  <dc:description/>
  <cp:lastModifiedBy>X</cp:lastModifiedBy>
  <cp:revision/>
  <dcterms:created xsi:type="dcterms:W3CDTF">2009-01-07T13:49:01Z</dcterms:created>
  <dcterms:modified xsi:type="dcterms:W3CDTF">2023-03-28T09:58:25Z</dcterms:modified>
  <cp:category/>
  <cp:contentStatus/>
</cp:coreProperties>
</file>